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ibblecorp.sharepoint.com/Shared Documents/Projects/2017/1017064.17_BlackMesa/N8066_Bidding_Docs/"/>
    </mc:Choice>
  </mc:AlternateContent>
  <xr:revisionPtr revIDLastSave="8" documentId="8_{1475E290-B22A-49DB-8C4C-BBC86B958439}" xr6:coauthVersionLast="47" xr6:coauthVersionMax="47" xr10:uidLastSave="{A40FE55F-3F9B-4F51-9361-5674455FFC38}"/>
  <bookViews>
    <workbookView xWindow="-57720" yWindow="-120" windowWidth="29040" windowHeight="15720" activeTab="2" xr2:uid="{56B0A9D2-7E50-4E19-9EFE-6C852776C21D}"/>
  </bookViews>
  <sheets>
    <sheet name="BidSch-A" sheetId="1" r:id="rId1"/>
    <sheet name="BidSch-B" sheetId="2" r:id="rId2"/>
    <sheet name="BidSch-C" sheetId="3" r:id="rId3"/>
  </sheets>
  <definedNames>
    <definedName name="_xlnm.Print_Area" localSheetId="0">'BidSch-A'!$A$1:$G$134</definedName>
    <definedName name="_xlnm.Print_Area" localSheetId="1">'BidSch-B'!$A$1:$G$70</definedName>
    <definedName name="_xlnm.Print_Area" localSheetId="2">'BidSch-C'!$A$1:$G$55</definedName>
    <definedName name="_xlnm.Print_Titles" localSheetId="0">'BidSch-A'!$1:$7</definedName>
    <definedName name="_xlnm.Print_Titles" localSheetId="1">'BidSch-B'!$1:$7</definedName>
    <definedName name="_xlnm.Print_Titles" localSheetId="2">'BidSch-C'!$1:$7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4" i="2" l="1"/>
  <c r="G39" i="3"/>
  <c r="G13" i="3"/>
  <c r="G14" i="3"/>
  <c r="G15" i="3"/>
  <c r="G16" i="3"/>
  <c r="G17" i="3"/>
  <c r="G18" i="3"/>
  <c r="G19" i="3"/>
  <c r="G20" i="3"/>
  <c r="G21" i="3"/>
  <c r="G22" i="3"/>
  <c r="G23" i="3"/>
  <c r="G24" i="3"/>
  <c r="G25" i="3"/>
  <c r="G26" i="3"/>
  <c r="G27" i="3"/>
  <c r="G28" i="3"/>
  <c r="G29" i="3"/>
  <c r="G30" i="3"/>
  <c r="G31" i="3"/>
  <c r="G32" i="3"/>
  <c r="G33" i="3"/>
  <c r="G34" i="3"/>
  <c r="G35" i="3"/>
  <c r="G36" i="3"/>
  <c r="G37" i="3"/>
  <c r="G38" i="3"/>
  <c r="G40" i="3"/>
  <c r="G12" i="3"/>
  <c r="G10" i="3"/>
  <c r="G9" i="3"/>
  <c r="G43" i="3" s="1"/>
  <c r="G44" i="3" s="1"/>
  <c r="G45" i="3" s="1"/>
  <c r="G50" i="3" s="1"/>
  <c r="G62" i="2"/>
  <c r="G49" i="2"/>
  <c r="F65" i="2" s="1"/>
  <c r="F66" i="2" s="1"/>
  <c r="G49" i="3" s="1" a="1"/>
  <c r="G49" i="3" s="1"/>
  <c r="G47" i="2"/>
  <c r="G61" i="2"/>
  <c r="G60" i="2"/>
  <c r="G59" i="2"/>
  <c r="G58" i="2"/>
  <c r="G57" i="2"/>
  <c r="G56" i="2"/>
  <c r="G55" i="2"/>
  <c r="G54" i="2"/>
  <c r="G53" i="2"/>
  <c r="G5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8" i="2"/>
  <c r="G12" i="2"/>
  <c r="G10" i="2"/>
  <c r="G9" i="2"/>
  <c r="G87" i="1"/>
  <c r="G109" i="1"/>
  <c r="G125" i="1"/>
  <c r="G124" i="1"/>
  <c r="G123" i="1"/>
  <c r="G122" i="1"/>
  <c r="G121" i="1"/>
  <c r="G126" i="1" s="1"/>
  <c r="G117" i="1"/>
  <c r="G116" i="1"/>
  <c r="G115" i="1"/>
  <c r="G114" i="1"/>
  <c r="G113" i="1"/>
  <c r="G112" i="1"/>
  <c r="G118" i="1" s="1"/>
  <c r="G108" i="1"/>
  <c r="G107" i="1"/>
  <c r="G106" i="1"/>
  <c r="G105" i="1"/>
  <c r="G104" i="1"/>
  <c r="G100" i="1"/>
  <c r="G99" i="1"/>
  <c r="G98" i="1"/>
  <c r="G97" i="1"/>
  <c r="G96" i="1"/>
  <c r="G95" i="1"/>
  <c r="G101" i="1" s="1"/>
  <c r="G94" i="1"/>
  <c r="G93" i="1"/>
  <c r="G92" i="1"/>
  <c r="G88"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12" i="1"/>
  <c r="G86" i="1"/>
  <c r="G10" i="1"/>
  <c r="G9" i="1"/>
  <c r="G89" i="1" l="1"/>
  <c r="F128" i="1" s="1"/>
  <c r="F129" i="1" l="1"/>
  <c r="F130" i="1" s="1"/>
  <c r="G48" i="3" s="1" a="1"/>
  <c r="G48" i="3" s="1"/>
  <c r="F5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<sst xmlns="http://schemas.openxmlformats.org/spreadsheetml/2006/main" count="859" uniqueCount="461">
  <si>
    <t>NAVAJO NATION DIVISION OF TRANSPORTATION</t>
  </si>
  <si>
    <t>PROJECT:</t>
  </si>
  <si>
    <t>N8066 (3) 2 &amp; 4 - BLACK MESA (MAINLINE AND SPUR)</t>
  </si>
  <si>
    <t>DATE:</t>
  </si>
  <si>
    <t>LENGTH:</t>
  </si>
  <si>
    <t>5.36 Miles N8066, 1.21 Miles N8066 Spur</t>
  </si>
  <si>
    <t>LINE ITEM NO.</t>
  </si>
  <si>
    <t>PAY ITEM NUMBER</t>
  </si>
  <si>
    <t>PAY ITEM DESCRIPTION</t>
  </si>
  <si>
    <t>ESTIMATED QUANTITIES</t>
  </si>
  <si>
    <t>UNIT</t>
  </si>
  <si>
    <t>UNIT PRICE BID</t>
  </si>
  <si>
    <t>TOTAL AMOUNT</t>
  </si>
  <si>
    <t>ROADWAY SUBTOTAL:</t>
  </si>
  <si>
    <t>STRUCTURE NO. 0000N35780T0460, STA 460+00, 2-10'X4'X91' RCBC SUBTOTAL:</t>
  </si>
  <si>
    <t>STRUCTURE NO. 0000N35780T0488, Sta 488+96, 6-48"x68' CMP SUBTOTAL:</t>
  </si>
  <si>
    <t>STRUCTURE NO. 0000N35780T0595, STA 595+75, 3-10'x4'X68' RCBC SUBTOTAL:</t>
  </si>
  <si>
    <t>STRUCTURE NO. 0000N35780T0643, STA 643+00, 8-48"x68' CMP SUBTOTAL:</t>
  </si>
  <si>
    <t>CONSTRUCTION SUBTOTAL:</t>
  </si>
  <si>
    <t>Firms Name:</t>
  </si>
  <si>
    <t>NAVAJO NATION TAX (6%):</t>
  </si>
  <si>
    <t>Signature:</t>
  </si>
  <si>
    <t>TOTAL BID PRICE SCHEDULE A:</t>
  </si>
  <si>
    <t>SCOPE OF WORK</t>
  </si>
  <si>
    <t xml:space="preserve">This work is for Schedule A, Project N8066(3)1,2&amp;4 and N8066 Spur, on the Navajo Nation, Navajo County, Arizona, and shall be in accordance with the FP 14, Special Contract Requirements, and Drawings.  The proposed work consists of furnishing all labor, materials, equipment, services and incidentals required to grade, drain, place aggregate base course, subgrade treatment, asphalt pavement, construct turnouts, fencing, cattleguards, gates, signing, and pavement markings on 6.57 miles of miles of roadway.  Payment for work performed on items furnished and constructed will be made in accordance with Subsection 109.05 Payment of FP-14.  The Unit Price Bid must include all overhead, profit and bonding. </t>
  </si>
  <si>
    <t>N8066 (3) 2 &amp; 4 - BLACK MESA (MAINLINE EXTENSION)</t>
  </si>
  <si>
    <t>0.35 Miles N8066</t>
  </si>
  <si>
    <t>STRUCTURE NO. 0000N35780T0735, STA 735+46, 1-48'x14'x136' Concrete Arch SUBTOTAL:</t>
  </si>
  <si>
    <t>SCHEDULE B TOTAL BID PRICE:</t>
  </si>
  <si>
    <t xml:space="preserve">This work is for Schedule B, Project N8066(3)1,2&amp;4 Extension, on the Navajo Nation, Navajo County, Arizona, and shall be in accordance with the FP 14, Special Contract Requirements, and Drawings.  The proposed work consists of furnishing all labor, materials, equipment, services and incidentals required to grade, drain, place aggregate base course, subgrade treatment, asphalt pavement, construct turnouts, fencing, cattleguards, gates, signing, and pavement markings on 0.35 miles of miles of roadway.  Payment for work performed on Items furnished and constructed will be made in accordance with Subsection 109.05 Payment of FP-14.  The Unit Price Bid must include all overhead, profit and bonding. </t>
  </si>
  <si>
    <t>N8066 (3) 2 &amp; 4 - BLACK MESA (Chapter House Access Road)</t>
  </si>
  <si>
    <t>0.12 Miles Chapter House Access Road</t>
  </si>
  <si>
    <t>SUBTOTAL:</t>
  </si>
  <si>
    <t>SCHEDULE C TOTAL BID PRICE:</t>
  </si>
  <si>
    <t>RECAPITULATION</t>
  </si>
  <si>
    <t>Schedule A Total Bid Price</t>
  </si>
  <si>
    <t>Schedule B Total Bid Price</t>
  </si>
  <si>
    <t>Schedule C Total Bid Price</t>
  </si>
  <si>
    <t>TOTAL CONSTRUCTION BID PRICE</t>
  </si>
  <si>
    <t xml:space="preserve">This work is for Schedule C, Project N8066(3) Chapter House Access Road, on the Navajo Nation, Navajo County, Arizona, and shall be in accordance with the FP 14, Special Contract Requirements, and Drawings.  The proposed work consists of furnishing all labor, materials, equipment, services and incidentals required to grade, drain, place aggregate base course, subgrade treatment, asphalt pavement, construct turnouts, fencing, gates, signing, and pavement markings on 0.12 miles of miles of roadway and parking area.  Payment for work performed on Items furnished and constructed will be made in accordance with Subsection 109.05 Payment of FP-14.  The Unit Price Bid must include all overhead, profit and bonding. </t>
  </si>
  <si>
    <t>A1</t>
  </si>
  <si>
    <t>10901-0000</t>
  </si>
  <si>
    <t>Extra &amp; Miscellaneous Work - Section 109.02(s)</t>
  </si>
  <si>
    <t>All Required</t>
  </si>
  <si>
    <t>LPSM</t>
  </si>
  <si>
    <t>A2</t>
  </si>
  <si>
    <t>15101-0000</t>
  </si>
  <si>
    <t>Mobilization</t>
  </si>
  <si>
    <t>A3</t>
  </si>
  <si>
    <t>15201-0000</t>
  </si>
  <si>
    <t>Construction Survey And Staking</t>
  </si>
  <si>
    <t>A4</t>
  </si>
  <si>
    <t>A5</t>
  </si>
  <si>
    <t>15705-1400</t>
  </si>
  <si>
    <t>Soil Erosion Control, Fiber Roll</t>
  </si>
  <si>
    <t>LNFT</t>
  </si>
  <si>
    <t>A6</t>
  </si>
  <si>
    <t>15714-0000</t>
  </si>
  <si>
    <t>Temporary Straw Mulching</t>
  </si>
  <si>
    <t>ACRE</t>
  </si>
  <si>
    <t>A7</t>
  </si>
  <si>
    <t>20101-0000</t>
  </si>
  <si>
    <t>Clearing And Grubbing</t>
  </si>
  <si>
    <t>A8</t>
  </si>
  <si>
    <t>20301-0600</t>
  </si>
  <si>
    <t>Removal Of Cattle Guard</t>
  </si>
  <si>
    <t>EACH</t>
  </si>
  <si>
    <t>A9</t>
  </si>
  <si>
    <t>20301-2400</t>
  </si>
  <si>
    <t>Removal Of Sign</t>
  </si>
  <si>
    <t>A10</t>
  </si>
  <si>
    <t>20302-0700</t>
  </si>
  <si>
    <t>Removal Of Fence</t>
  </si>
  <si>
    <t>A11</t>
  </si>
  <si>
    <t>20304-1000</t>
  </si>
  <si>
    <t>Removal Of Structures And Obstructions</t>
  </si>
  <si>
    <t>A12</t>
  </si>
  <si>
    <t>20401-0000</t>
  </si>
  <si>
    <t>Roadway Excavation</t>
  </si>
  <si>
    <t>CUYD</t>
  </si>
  <si>
    <t>A13</t>
  </si>
  <si>
    <t>20402-0000</t>
  </si>
  <si>
    <t>Subexcavation</t>
  </si>
  <si>
    <t>A14</t>
  </si>
  <si>
    <t>20403-0000</t>
  </si>
  <si>
    <t>Unclassified Borrow, (In Place)</t>
  </si>
  <si>
    <t>A15</t>
  </si>
  <si>
    <t>20425-1100</t>
  </si>
  <si>
    <t>Drainage Excavation</t>
  </si>
  <si>
    <t>A16</t>
  </si>
  <si>
    <t>20425-3000</t>
  </si>
  <si>
    <t>Drainage Excavation, Crown Ditch</t>
  </si>
  <si>
    <t>A17</t>
  </si>
  <si>
    <t>20435-1000</t>
  </si>
  <si>
    <t>Backfill, Select Granular</t>
  </si>
  <si>
    <t>A18</t>
  </si>
  <si>
    <t>20802-0000</t>
  </si>
  <si>
    <t>Foundation Fill</t>
  </si>
  <si>
    <t>A19</t>
  </si>
  <si>
    <t>21102-2100</t>
  </si>
  <si>
    <t>Roadway Obliteration, Method 2</t>
  </si>
  <si>
    <t>SQYD</t>
  </si>
  <si>
    <t>A20</t>
  </si>
  <si>
    <t>21301-0000</t>
  </si>
  <si>
    <t>Subgrade Stabilization</t>
  </si>
  <si>
    <t>A21</t>
  </si>
  <si>
    <t>25101-2100</t>
  </si>
  <si>
    <t>Placed Riprap, Method B, Class 1</t>
  </si>
  <si>
    <t>A22</t>
  </si>
  <si>
    <t>25101-2200</t>
  </si>
  <si>
    <t>Placed Riprap, Method B, Class 2</t>
  </si>
  <si>
    <t>A23</t>
  </si>
  <si>
    <t>25101-2300</t>
  </si>
  <si>
    <t>Placed Riprap, Method B, Class 3</t>
  </si>
  <si>
    <t>A24</t>
  </si>
  <si>
    <t>25305-1100</t>
  </si>
  <si>
    <t>Wire Enclosed Riprap, Class 1</t>
  </si>
  <si>
    <t>A25</t>
  </si>
  <si>
    <t>25401-1000</t>
  </si>
  <si>
    <t>Articulated Concrete Block Revetment</t>
  </si>
  <si>
    <t>A26</t>
  </si>
  <si>
    <t>25402-1000</t>
  </si>
  <si>
    <t>Concrete Armor Unit Revetment</t>
  </si>
  <si>
    <t>A27</t>
  </si>
  <si>
    <t>30101-0100</t>
  </si>
  <si>
    <t>Untreated Aggregate Base, Grading "Special"</t>
  </si>
  <si>
    <t>TON</t>
  </si>
  <si>
    <t>A28</t>
  </si>
  <si>
    <t>40201-0200</t>
  </si>
  <si>
    <t>Asphalt Concrete Pavement, Marshall Mix, Class B</t>
  </si>
  <si>
    <t>A29</t>
  </si>
  <si>
    <t>40504-0000</t>
  </si>
  <si>
    <t>Asphalt Binder</t>
  </si>
  <si>
    <t>A30</t>
  </si>
  <si>
    <t>41101-4000</t>
  </si>
  <si>
    <t>Asphalt Prime Coat, Penetrating Emulsified Prime (PEP)</t>
  </si>
  <si>
    <t>A31</t>
  </si>
  <si>
    <t>41801-1000</t>
  </si>
  <si>
    <t>Asphalt Concrete Pavement Patch, Type 1</t>
  </si>
  <si>
    <t>A32</t>
  </si>
  <si>
    <t>60101-0100</t>
  </si>
  <si>
    <t>Concrete, Class A(AE)</t>
  </si>
  <si>
    <t>A33</t>
  </si>
  <si>
    <t>60103-0340</t>
  </si>
  <si>
    <t>Concrete, Headwall For 84-Inch Pipe Culvert</t>
  </si>
  <si>
    <t>A34</t>
  </si>
  <si>
    <t>60103-0342</t>
  </si>
  <si>
    <t>Slope Paving Concrete &amp; Headwall 84-Inch Pipe</t>
  </si>
  <si>
    <t>A35</t>
  </si>
  <si>
    <t>60103-0700</t>
  </si>
  <si>
    <t>Concrete, Headwall For Double 48-Inch Pipe Culvert</t>
  </si>
  <si>
    <t>A37</t>
  </si>
  <si>
    <t>60103-0704</t>
  </si>
  <si>
    <t>Concrete Headwall For 4-Barrel 48-Inch Pipe Culvert</t>
  </si>
  <si>
    <t>A38</t>
  </si>
  <si>
    <t>60103-0820</t>
  </si>
  <si>
    <t>Concrete, Headwall For Double 84-Inch Pipe Culvert</t>
  </si>
  <si>
    <t>A39</t>
  </si>
  <si>
    <t>60103-0822</t>
  </si>
  <si>
    <t>Slope Paving Concrete &amp; Headwall Double 84-Inch Pipe</t>
  </si>
  <si>
    <t>A40</t>
  </si>
  <si>
    <t>60201-0800</t>
  </si>
  <si>
    <t>24-Inch Pipe Culvert</t>
  </si>
  <si>
    <t>A41</t>
  </si>
  <si>
    <t>60201-1000</t>
  </si>
  <si>
    <t>36-Inch Pipe Culvert</t>
  </si>
  <si>
    <t>A42</t>
  </si>
  <si>
    <t>60201-1100</t>
  </si>
  <si>
    <t>42-Inch Pipe Culvert</t>
  </si>
  <si>
    <t>A43</t>
  </si>
  <si>
    <t>60201-1200</t>
  </si>
  <si>
    <t>48-Inch Pipe Culvert</t>
  </si>
  <si>
    <t>A44</t>
  </si>
  <si>
    <t>60201-1800</t>
  </si>
  <si>
    <t>84-Inch Pipe Culvert</t>
  </si>
  <si>
    <t>A45</t>
  </si>
  <si>
    <t>60202-0600</t>
  </si>
  <si>
    <t>36-Inch Equivalent Diameter Arch Or Elliptical Pipe Culvert</t>
  </si>
  <si>
    <t>A46</t>
  </si>
  <si>
    <t>60210-0800</t>
  </si>
  <si>
    <t>End Section For 24-Inch Pipe Culvert</t>
  </si>
  <si>
    <t>A47</t>
  </si>
  <si>
    <t>60210-1000</t>
  </si>
  <si>
    <t>End Section For 36-Inch Pipe Culvert</t>
  </si>
  <si>
    <t>A48</t>
  </si>
  <si>
    <t>60210-1100</t>
  </si>
  <si>
    <t>End Section For 42-Inch Pipe Culvert</t>
  </si>
  <si>
    <t>A49</t>
  </si>
  <si>
    <t>60211-1000</t>
  </si>
  <si>
    <t>End Section For 36-Inch Equivalent Diameter Arch Or Elliptical Pipe Culvert</t>
  </si>
  <si>
    <t>A50</t>
  </si>
  <si>
    <t>60701-1000</t>
  </si>
  <si>
    <t>Removing, Cleaning, And Stockpiling Culvert</t>
  </si>
  <si>
    <t>A53</t>
  </si>
  <si>
    <t>61102-1700</t>
  </si>
  <si>
    <t>2-Inch Waterline, Polyvinyl Chloride (Pvc)</t>
  </si>
  <si>
    <t>A54</t>
  </si>
  <si>
    <t>61102-2700</t>
  </si>
  <si>
    <t>4-Inch Waterline, Polyvinyl Chloride (Pvc)</t>
  </si>
  <si>
    <t>A55</t>
  </si>
  <si>
    <t>61102-2950</t>
  </si>
  <si>
    <t>6-Inch Waterline, Polyvinyl Chloride (Pvc)</t>
  </si>
  <si>
    <t>A57</t>
  </si>
  <si>
    <t>61103-0700</t>
  </si>
  <si>
    <t>8-Inch Encasement Pipe, Galvanized Steel</t>
  </si>
  <si>
    <t>A58</t>
  </si>
  <si>
    <t>61103-0900</t>
  </si>
  <si>
    <t>10-Inch Encasement Pipe, Galvanized Steel</t>
  </si>
  <si>
    <t>A59</t>
  </si>
  <si>
    <t>61103-1100</t>
  </si>
  <si>
    <t>12-Inch Encasement Pipe, Galvanized Steel</t>
  </si>
  <si>
    <t>A60</t>
  </si>
  <si>
    <t>61104-0600</t>
  </si>
  <si>
    <t>Valve, Gate, 2-Inch</t>
  </si>
  <si>
    <t>A61</t>
  </si>
  <si>
    <t>61104-0700</t>
  </si>
  <si>
    <t>Valve, Gate, 4-Inch</t>
  </si>
  <si>
    <t>A62</t>
  </si>
  <si>
    <t>61104-0800</t>
  </si>
  <si>
    <t>Valve, Gate, 6-Inch</t>
  </si>
  <si>
    <t>A63</t>
  </si>
  <si>
    <t>61901-1000</t>
  </si>
  <si>
    <t>Fence, Barbed Wire, 5 Strand</t>
  </si>
  <si>
    <t>A66</t>
  </si>
  <si>
    <t>61902-5100</t>
  </si>
  <si>
    <t>Gate, Woven Wire, 16 Feet Width</t>
  </si>
  <si>
    <t>A67</t>
  </si>
  <si>
    <t>61903-0300</t>
  </si>
  <si>
    <t>Cattle Guard, 16 Feet</t>
  </si>
  <si>
    <t>A68</t>
  </si>
  <si>
    <t>61903-0700</t>
  </si>
  <si>
    <t>Cattle Guard, 24 Feet</t>
  </si>
  <si>
    <t>A69</t>
  </si>
  <si>
    <t>61903-1100</t>
  </si>
  <si>
    <t>Cattle Guard, 32 Feet</t>
  </si>
  <si>
    <t>A70</t>
  </si>
  <si>
    <t>62101-0000</t>
  </si>
  <si>
    <t>Monument</t>
  </si>
  <si>
    <t>A71</t>
  </si>
  <si>
    <t>62102-0000</t>
  </si>
  <si>
    <t>Marker</t>
  </si>
  <si>
    <t>A72</t>
  </si>
  <si>
    <t>62102-2000</t>
  </si>
  <si>
    <t>Install Waterline Marker (Utility Furnished)</t>
  </si>
  <si>
    <t>A73</t>
  </si>
  <si>
    <t>62510-1000</t>
  </si>
  <si>
    <t>Seeding, Dry Method</t>
  </si>
  <si>
    <t>A74</t>
  </si>
  <si>
    <t>62901-1100</t>
  </si>
  <si>
    <t>Rolled Erosion Control Product, Type 4</t>
  </si>
  <si>
    <t>A75</t>
  </si>
  <si>
    <t>63301-0000</t>
  </si>
  <si>
    <t>Sign System</t>
  </si>
  <si>
    <t>A76</t>
  </si>
  <si>
    <t>63308-3000</t>
  </si>
  <si>
    <t>Object Marker, Type 3</t>
  </si>
  <si>
    <t>A77</t>
  </si>
  <si>
    <t>63309-0100</t>
  </si>
  <si>
    <t>Delineator, Type 1</t>
  </si>
  <si>
    <t>A78</t>
  </si>
  <si>
    <t>63316-1000</t>
  </si>
  <si>
    <t>Remove And Reset Sign</t>
  </si>
  <si>
    <t>A79</t>
  </si>
  <si>
    <t>63318-1020</t>
  </si>
  <si>
    <t>Milepost, 38 mm x 38 mm Steel square tube</t>
  </si>
  <si>
    <t>A80</t>
  </si>
  <si>
    <t>63401-0300</t>
  </si>
  <si>
    <t>Pavement Markings, Type B, Solid</t>
  </si>
  <si>
    <t>A81</t>
  </si>
  <si>
    <t>63401-0400</t>
  </si>
  <si>
    <t>Pavement Markings, Type B, Broken</t>
  </si>
  <si>
    <t>A82</t>
  </si>
  <si>
    <t>63401-0700</t>
  </si>
  <si>
    <t>Pavement Markings, Type D, Solid</t>
  </si>
  <si>
    <t>A83</t>
  </si>
  <si>
    <t>63401-0800</t>
  </si>
  <si>
    <t>Pavement Markings, Type D, Broken</t>
  </si>
  <si>
    <t>A84</t>
  </si>
  <si>
    <t>63401-1900</t>
  </si>
  <si>
    <t>Pavement Markings, Type J, Solid</t>
  </si>
  <si>
    <t>A86</t>
  </si>
  <si>
    <t>63501-0000</t>
  </si>
  <si>
    <t>Temporary Traffic Control</t>
  </si>
  <si>
    <t>A87</t>
  </si>
  <si>
    <t>63509-1000</t>
  </si>
  <si>
    <t>Temporary Traffic Control, Flagger</t>
  </si>
  <si>
    <t>FXHR</t>
  </si>
  <si>
    <t>A88</t>
  </si>
  <si>
    <t>63701-0000</t>
  </si>
  <si>
    <t>Field Office</t>
  </si>
  <si>
    <t/>
  </si>
  <si>
    <t>STRUCTURE NO. 0000N35780T0460, STA 460+00, 2-10'X4'X91' RCBC</t>
  </si>
  <si>
    <t>AA1</t>
  </si>
  <si>
    <t>AA2</t>
  </si>
  <si>
    <t>20801-0000</t>
  </si>
  <si>
    <t>Structure Excavation</t>
  </si>
  <si>
    <t>AA3</t>
  </si>
  <si>
    <t>AA4</t>
  </si>
  <si>
    <t>20803-0000</t>
  </si>
  <si>
    <t>Structural Backfill</t>
  </si>
  <si>
    <t>AA5</t>
  </si>
  <si>
    <t>25302-1000</t>
  </si>
  <si>
    <t>Gabions, Galvanized Or Aluminized Coated</t>
  </si>
  <si>
    <t>AA6</t>
  </si>
  <si>
    <t>60103-2300</t>
  </si>
  <si>
    <t>Inlet Wingwalls for 2-10'x4' RCBC</t>
  </si>
  <si>
    <t>AA7</t>
  </si>
  <si>
    <t>60103-2302</t>
  </si>
  <si>
    <t>Level Outlet Wingwalls for 2-10'x4' RCBC</t>
  </si>
  <si>
    <t>AA8</t>
  </si>
  <si>
    <t>60103-4300</t>
  </si>
  <si>
    <t>Reinforced Concrete Box Culvert Outlet Apron</t>
  </si>
  <si>
    <t>AA9</t>
  </si>
  <si>
    <t>60222-2951</t>
  </si>
  <si>
    <t>10 Feet Span, 4 Feet Rise Reinforced Concrete Box Culvert, Double Barrel</t>
  </si>
  <si>
    <t>A0</t>
  </si>
  <si>
    <t xml:space="preserve">STRUCTURE NO. 0000N35780T0488, Sta 488+96, 6-48"x68' CMP </t>
  </si>
  <si>
    <t>AB1</t>
  </si>
  <si>
    <t>AB2</t>
  </si>
  <si>
    <t>AB3</t>
  </si>
  <si>
    <t>AB4</t>
  </si>
  <si>
    <t>60103-0706</t>
  </si>
  <si>
    <t>Concrete Headwall For 6-Barrel 48-Inch Pipe Culvert</t>
  </si>
  <si>
    <t>AB5</t>
  </si>
  <si>
    <t>STRUCTURE NO. 0000N35780T0595, STA 595+75, 3-10'x4'X68' RCBC</t>
  </si>
  <si>
    <t>AC1</t>
  </si>
  <si>
    <t>AC2</t>
  </si>
  <si>
    <t>AC3</t>
  </si>
  <si>
    <t>AC4</t>
  </si>
  <si>
    <t>60103-2303</t>
  </si>
  <si>
    <t>Inlet Wingwalls for 3-10'x4' RCBC</t>
  </si>
  <si>
    <t>AC5</t>
  </si>
  <si>
    <t>60103-2304</t>
  </si>
  <si>
    <t>Outlet Wingwalls for 3-10'x4' RCBC</t>
  </si>
  <si>
    <t>AC6</t>
  </si>
  <si>
    <t>60223-2952</t>
  </si>
  <si>
    <t>10 Feet Span, 4 Feet Rise Reinforced Concrete Box Culvert, Triple Barrel</t>
  </si>
  <si>
    <t>STRUCTURE NO. 0000N35780T0643, STA 643+00, 8-48"x68' CMP</t>
  </si>
  <si>
    <t>AD1</t>
  </si>
  <si>
    <t>AD2</t>
  </si>
  <si>
    <t>AD3</t>
  </si>
  <si>
    <t>AD4</t>
  </si>
  <si>
    <t>60103-0708</t>
  </si>
  <si>
    <t>Concrete Headwall For 8-Barrel 48-Inch Pipe Culvert</t>
  </si>
  <si>
    <t>AD5</t>
  </si>
  <si>
    <t>B1</t>
  </si>
  <si>
    <t>B2</t>
  </si>
  <si>
    <t>B3</t>
  </si>
  <si>
    <t>B4</t>
  </si>
  <si>
    <t>B5</t>
  </si>
  <si>
    <t>B6</t>
  </si>
  <si>
    <t>B7</t>
  </si>
  <si>
    <t>B11</t>
  </si>
  <si>
    <t>B12</t>
  </si>
  <si>
    <t>B13</t>
  </si>
  <si>
    <t>B14</t>
  </si>
  <si>
    <t>B15</t>
  </si>
  <si>
    <t>B19</t>
  </si>
  <si>
    <t>B20</t>
  </si>
  <si>
    <t>B21</t>
  </si>
  <si>
    <t>B27</t>
  </si>
  <si>
    <t>B28</t>
  </si>
  <si>
    <t>B29</t>
  </si>
  <si>
    <t>B30</t>
  </si>
  <si>
    <t>B34</t>
  </si>
  <si>
    <t>B36</t>
  </si>
  <si>
    <t>60103-0702</t>
  </si>
  <si>
    <t>Slope Paving Concrete &amp; Headwall Double 48-Inch Pipe</t>
  </si>
  <si>
    <t>B45</t>
  </si>
  <si>
    <t>B49</t>
  </si>
  <si>
    <t>B55</t>
  </si>
  <si>
    <t>B56</t>
  </si>
  <si>
    <t>61102-0000</t>
  </si>
  <si>
    <t>6-Inch Waterline, High Density Polyethylene (HDPE)</t>
  </si>
  <si>
    <t>B62</t>
  </si>
  <si>
    <t>B63</t>
  </si>
  <si>
    <t>B66</t>
  </si>
  <si>
    <t>B69</t>
  </si>
  <si>
    <t>B70</t>
  </si>
  <si>
    <t>B71</t>
  </si>
  <si>
    <t>B72</t>
  </si>
  <si>
    <t>B73</t>
  </si>
  <si>
    <t>B75</t>
  </si>
  <si>
    <t>B76</t>
  </si>
  <si>
    <t>B77</t>
  </si>
  <si>
    <t>B80</t>
  </si>
  <si>
    <t>B82</t>
  </si>
  <si>
    <t>B84</t>
  </si>
  <si>
    <t>B86</t>
  </si>
  <si>
    <t>B87</t>
  </si>
  <si>
    <t xml:space="preserve">STRUCTURE NO. 0000N35780T0735, STA 735+46, 1-48'x14'x136' Concrete Arch </t>
  </si>
  <si>
    <t>E1</t>
  </si>
  <si>
    <t>E2</t>
  </si>
  <si>
    <t>E3</t>
  </si>
  <si>
    <t>E4</t>
  </si>
  <si>
    <t>E5</t>
  </si>
  <si>
    <t>E6</t>
  </si>
  <si>
    <t>55101-1200</t>
  </si>
  <si>
    <t>Steel H-Pile, 10 X 42, In Place</t>
  </si>
  <si>
    <t>E7</t>
  </si>
  <si>
    <t>55101-1800</t>
  </si>
  <si>
    <t>Steel H-Pile, 14 X 73, In Place</t>
  </si>
  <si>
    <t>E8</t>
  </si>
  <si>
    <t>55202-3800</t>
  </si>
  <si>
    <t>Precast, Reinforced Concrete Arch w/CIP Concrete Footings</t>
  </si>
  <si>
    <t>E9</t>
  </si>
  <si>
    <t>55202-3801</t>
  </si>
  <si>
    <t>Precast, Reinforced Concrete Headwalls for Concrete Arch</t>
  </si>
  <si>
    <t>E10</t>
  </si>
  <si>
    <t>55202-3802</t>
  </si>
  <si>
    <t>Precast, Reinforced Concrete Wingwalls for Concrete Arch</t>
  </si>
  <si>
    <t>C1</t>
  </si>
  <si>
    <t>C2</t>
  </si>
  <si>
    <t>C3</t>
  </si>
  <si>
    <t>C4</t>
  </si>
  <si>
    <t>C6</t>
  </si>
  <si>
    <t>C7</t>
  </si>
  <si>
    <t>C10</t>
  </si>
  <si>
    <t>C11</t>
  </si>
  <si>
    <t>C12</t>
  </si>
  <si>
    <t>C13</t>
  </si>
  <si>
    <t>C21</t>
  </si>
  <si>
    <t>C24</t>
  </si>
  <si>
    <t>C27</t>
  </si>
  <si>
    <t>C28</t>
  </si>
  <si>
    <t>C29</t>
  </si>
  <si>
    <t>C30</t>
  </si>
  <si>
    <t>C40</t>
  </si>
  <si>
    <t>C46</t>
  </si>
  <si>
    <t>C51</t>
  </si>
  <si>
    <t>60901-1700</t>
  </si>
  <si>
    <t>Curb, Concrete, 18-Inch Depth</t>
  </si>
  <si>
    <t>C52</t>
  </si>
  <si>
    <t>60902-0550</t>
  </si>
  <si>
    <t>Curb &amp; Gutter, MAG 220, Type C, Rolled</t>
  </si>
  <si>
    <t>C53</t>
  </si>
  <si>
    <t>C60</t>
  </si>
  <si>
    <t>C64</t>
  </si>
  <si>
    <t>61901-2000</t>
  </si>
  <si>
    <t>Fence, Chain Link, 72-Inch Height</t>
  </si>
  <si>
    <t>C65</t>
  </si>
  <si>
    <t>61902-4100</t>
  </si>
  <si>
    <t>Gate, Chain Link, 28 Feet Width (Double)</t>
  </si>
  <si>
    <t>C72</t>
  </si>
  <si>
    <t>C73</t>
  </si>
  <si>
    <t>C75</t>
  </si>
  <si>
    <t>C80</t>
  </si>
  <si>
    <t>C82</t>
  </si>
  <si>
    <t>C84</t>
  </si>
  <si>
    <t>C85</t>
  </si>
  <si>
    <t>63405-4050</t>
  </si>
  <si>
    <t>Pavement Markings, Type J, Accessibility Symbol</t>
  </si>
  <si>
    <t>C86</t>
  </si>
  <si>
    <t>C87</t>
  </si>
  <si>
    <t>C89</t>
  </si>
  <si>
    <t>64503-1000</t>
  </si>
  <si>
    <t>Utility Company Compensation</t>
  </si>
  <si>
    <t>CTSM</t>
  </si>
  <si>
    <t>BID SCHEDULE C - ADDENDUM NO. 1</t>
  </si>
  <si>
    <t>BID SCHEDULE A - ADDENDUM NO. 1</t>
  </si>
  <si>
    <t>BID SCHEDULE B - ADDENDUM NO.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</si>
</sst>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0"/>
      <name val="Arial"/>
    </font>
    <font>
      <b/>
      <sz val="16"/>
      <name val="Arial"/>
      <family val="2"/>
    </font>
    <font>
      <b/>
      <sz val="12"/>
      <name val="Arial"/>
      <family val="2"/>
    </font>
    <font>
      <sz val="10"/>
      <name val="Arial"/>
      <family val="2"/>
    </font>
    <font>
      <sz val="11"/>
      <name val="Arial"/>
      <family val="2"/>
    </font>
    <font>
      <b/>
      <sz val="11"/>
      <name val="Arial"/>
      <family val="2"/>
    </font>
    <font>
      <b/>
      <sz val="10"/>
      <name val="Arial"/>
      <family val="2"/>
    </font>
    <font>
      <sz val="9"/>
      <name val="Arial"/>
      <family val="2"/>
    </font>
    <font>
      <sz val="11"/>
      <color theme="1"/>
      <name val="Calibri"/>
      <family val="2"/>
      <scheme val="minor"/>
    </font>
    <font>
      <b/>
      <sz val="9"/>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59">
    <xf numFmtId="0" fontId="0" fillId="0" borderId="0" xfId="0"/>
    <xf numFmtId="9" fontId="3" fillId="0" borderId="0" xfId="0" applyNumberFormat="1" applyFont="1"/>
    <xf numFmtId="0" fontId="4" fillId="0" borderId="0" xfId="0" applyFont="1"/>
    <xf numFmtId="0" fontId="5" fillId="0" borderId="0" xfId="0" applyFont="1" applyAlignment="1">
      <alignment horizontal="right"/>
    </xf>
    <xf numFmtId="0" fontId="4" fillId="0" borderId="1" xfId="0" applyFont="1" applyBorder="1"/>
    <xf numFmtId="15" fontId="4" fillId="0" borderId="1" xfId="0" applyNumberFormat="1" applyFont="1" applyBorder="1"/>
    <xf numFmtId="0" fontId="4" fillId="0" borderId="2" xfId="0" applyFont="1" applyBorder="1"/>
    <xf numFmtId="9" fontId="4" fillId="0" borderId="0" xfId="0" applyNumberFormat="1" applyFont="1"/>
    <xf numFmtId="0" fontId="6" fillId="0" borderId="3" xfId="0" applyFont="1" applyBorder="1" applyAlignment="1">
      <alignment horizontal="center" vertical="center" wrapText="1"/>
    </xf>
    <xf numFmtId="3" fontId="7" fillId="0" borderId="3" xfId="0" applyNumberFormat="1" applyFont="1" applyBorder="1" applyAlignment="1">
      <alignment horizontal="center"/>
    </xf>
    <xf numFmtId="0" fontId="7" fillId="0" borderId="3" xfId="0" applyFont="1" applyBorder="1"/>
    <xf numFmtId="3" fontId="7" fillId="0" borderId="3" xfId="0" applyNumberFormat="1" applyFont="1" applyBorder="1" applyAlignment="1">
      <alignment horizontal="right"/>
    </xf>
    <xf numFmtId="0" fontId="7" fillId="0" borderId="3" xfId="0" applyFont="1" applyBorder="1" applyAlignment="1">
      <alignment horizontal="center"/>
    </xf>
    <xf numFmtId="44" fontId="0" fillId="0" borderId="3" xfId="0" applyNumberFormat="1" applyBorder="1"/>
    <xf numFmtId="0" fontId="0" fillId="0" borderId="3" xfId="0" applyBorder="1"/>
    <xf numFmtId="3" fontId="7" fillId="0" borderId="3" xfId="0" applyNumberFormat="1" applyFont="1" applyBorder="1"/>
    <xf numFmtId="44" fontId="0" fillId="0" borderId="3" xfId="1" applyFont="1" applyBorder="1"/>
    <xf numFmtId="0" fontId="9" fillId="0" borderId="3" xfId="0" applyFont="1" applyBorder="1"/>
    <xf numFmtId="0" fontId="9" fillId="0" borderId="3" xfId="0" applyFont="1" applyBorder="1" applyAlignment="1">
      <alignment horizontal="right"/>
    </xf>
    <xf numFmtId="44" fontId="0" fillId="0" borderId="0" xfId="0" applyNumberFormat="1"/>
    <xf numFmtId="0" fontId="3" fillId="0" borderId="0" xfId="0" applyFont="1" applyAlignment="1">
      <alignment horizontal="right"/>
    </xf>
    <xf numFmtId="0" fontId="0" fillId="0" borderId="0" xfId="0" applyAlignment="1">
      <alignment horizontal="right"/>
    </xf>
    <xf numFmtId="0" fontId="3" fillId="0" borderId="3" xfId="0" applyFont="1" applyBorder="1"/>
    <xf numFmtId="0" fontId="6" fillId="0" borderId="0" xfId="0" applyFont="1" applyAlignment="1">
      <alignment horizontal="right"/>
    </xf>
    <xf numFmtId="0" fontId="6" fillId="0" borderId="0" xfId="0" applyFont="1"/>
    <xf numFmtId="3" fontId="9" fillId="0" borderId="3" xfId="0" applyNumberFormat="1" applyFont="1" applyBorder="1" applyAlignment="1">
      <alignment horizontal="center"/>
    </xf>
    <xf numFmtId="3" fontId="7" fillId="0" borderId="3" xfId="0" applyNumberFormat="1" applyFont="1" applyBorder="1" applyAlignment="1">
      <alignment horizontal="left"/>
    </xf>
    <xf numFmtId="3" fontId="9" fillId="0" borderId="3" xfId="0" applyNumberFormat="1" applyFont="1" applyBorder="1" applyAlignment="1">
      <alignment horizontal="right"/>
    </xf>
    <xf numFmtId="0" fontId="3" fillId="0" borderId="3" xfId="0" applyFont="1" applyBorder="1" applyAlignment="1">
      <alignment horizontal="center" vertical="center" wrapText="1"/>
    </xf>
    <xf numFmtId="0" fontId="3" fillId="0" borderId="4" xfId="0" applyFont="1" applyBorder="1"/>
    <xf numFmtId="0" fontId="0" fillId="3" borderId="3" xfId="0" applyFill="1" applyBorder="1"/>
    <xf numFmtId="0" fontId="6" fillId="0" borderId="3" xfId="0" applyFont="1" applyBorder="1"/>
    <xf numFmtId="0" fontId="0" fillId="3" borderId="4" xfId="0" applyFill="1" applyBorder="1"/>
    <xf numFmtId="0" fontId="0" fillId="0" borderId="4" xfId="0" applyBorder="1"/>
    <xf numFmtId="0" fontId="0" fillId="3" borderId="7" xfId="0" applyFill="1" applyBorder="1"/>
    <xf numFmtId="0" fontId="0" fillId="3" borderId="8" xfId="0" applyFill="1" applyBorder="1"/>
    <xf numFmtId="0" fontId="6" fillId="0" borderId="8" xfId="0" applyFont="1" applyBorder="1"/>
    <xf numFmtId="44" fontId="0" fillId="0" borderId="4" xfId="0" applyNumberFormat="1" applyBorder="1"/>
    <xf numFmtId="44" fontId="0" fillId="0" borderId="3" xfId="1" applyFont="1" applyBorder="1" applyAlignment="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44" fontId="0" fillId="0" borderId="15" xfId="0" applyNumberFormat="1" applyBorder="1"/>
    <xf numFmtId="0" fontId="0" fillId="3" borderId="16" xfId="0" applyFill="1" applyBorder="1"/>
    <xf numFmtId="44" fontId="0" fillId="0" borderId="17" xfId="0" applyNumberFormat="1" applyBorder="1"/>
    <xf numFmtId="0" fontId="9" fillId="0" borderId="3" xfId="0" applyFont="1" applyBorder="1" applyAlignment="1">
      <alignment horizontal="center"/>
    </xf>
    <xf numFmtId="44" fontId="0" fillId="0" borderId="9" xfId="0" applyNumberFormat="1" applyBorder="1" applyAlignment="1">
      <alignment horizontal="center"/>
    </xf>
    <xf numFmtId="0" fontId="0" fillId="0" borderId="10" xfId="0" applyBorder="1" applyAlignment="1">
      <alignment horizontal="center"/>
    </xf>
    <xf numFmtId="0" fontId="4" fillId="2" borderId="0" xfId="0" applyFont="1" applyFill="1" applyAlignment="1">
      <alignment horizontal="left" wrapText="1"/>
    </xf>
    <xf numFmtId="0" fontId="1" fillId="0" borderId="0" xfId="0" applyFont="1" applyAlignment="1">
      <alignment horizontal="center"/>
    </xf>
    <xf numFmtId="0" fontId="2" fillId="0" borderId="0" xfId="0" applyFont="1" applyAlignment="1">
      <alignment horizontal="center"/>
    </xf>
    <xf numFmtId="44" fontId="0" fillId="0" borderId="5" xfId="0" applyNumberFormat="1" applyBorder="1" applyAlignment="1">
      <alignment horizontal="right"/>
    </xf>
    <xf numFmtId="0" fontId="0" fillId="0" borderId="6" xfId="0" applyBorder="1" applyAlignment="1">
      <alignment horizontal="right"/>
    </xf>
    <xf numFmtId="44" fontId="0" fillId="0" borderId="5" xfId="1" applyFont="1" applyBorder="1" applyAlignment="1">
      <alignment horizontal="right"/>
    </xf>
    <xf numFmtId="44" fontId="0" fillId="0" borderId="6" xfId="1" applyFont="1" applyBorder="1" applyAlignment="1">
      <alignment horizontal="right"/>
    </xf>
    <xf numFmtId="44" fontId="0" fillId="0" borderId="3" xfId="0" applyNumberFormat="1" applyBorder="1" applyAlignment="1">
      <alignment horizontal="right"/>
    </xf>
    <xf numFmtId="0" fontId="0" fillId="0" borderId="3" xfId="0"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2</xdr:col>
      <xdr:colOff>800099</xdr:colOff>
      <xdr:row>2</xdr:row>
      <xdr:rowOff>578580</xdr:rowOff>
    </xdr:to>
    <xdr:pic>
      <xdr:nvPicPr>
        <xdr:cNvPr id="2" name="Picture 1">
          <a:extLst>
            <a:ext uri="{FF2B5EF4-FFF2-40B4-BE49-F238E27FC236}">
              <a16:creationId xmlns:a16="http://schemas.microsoft.com/office/drawing/2014/main" id="{E2EF69F7-C92F-450B-8610-8C9CC53A29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0"/>
          <a:ext cx="2095500" cy="1381855"/>
        </a:xfrm>
        <a:prstGeom prst="rect">
          <a:avLst/>
        </a:prstGeom>
      </xdr:spPr>
    </xdr:pic>
    <xdr:clientData/>
  </xdr:twoCellAnchor>
  <xdr:twoCellAnchor>
    <xdr:from>
      <xdr:col>1</xdr:col>
      <xdr:colOff>209737</xdr:colOff>
      <xdr:row>9</xdr:row>
      <xdr:rowOff>126440</xdr:rowOff>
    </xdr:from>
    <xdr:to>
      <xdr:col>1</xdr:col>
      <xdr:colOff>720912</xdr:colOff>
      <xdr:row>11</xdr:row>
      <xdr:rowOff>68170</xdr:rowOff>
    </xdr:to>
    <xdr:sp macro="" textlink="">
      <xdr:nvSpPr>
        <xdr:cNvPr id="3" name="Isosceles Triangle 2">
          <a:extLst>
            <a:ext uri="{FF2B5EF4-FFF2-40B4-BE49-F238E27FC236}">
              <a16:creationId xmlns:a16="http://schemas.microsoft.com/office/drawing/2014/main" id="{7D986A2C-9390-49D2-ACD4-C2C7C3D57F6B}"/>
            </a:ext>
          </a:extLst>
        </xdr:cNvPr>
        <xdr:cNvSpPr/>
      </xdr:nvSpPr>
      <xdr:spPr>
        <a:xfrm>
          <a:off x="624355" y="3387352"/>
          <a:ext cx="511175" cy="457200"/>
        </a:xfrm>
        <a:prstGeom prst="triangl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2</xdr:col>
      <xdr:colOff>800099</xdr:colOff>
      <xdr:row>2</xdr:row>
      <xdr:rowOff>578580</xdr:rowOff>
    </xdr:to>
    <xdr:pic>
      <xdr:nvPicPr>
        <xdr:cNvPr id="2" name="Picture 1">
          <a:extLst>
            <a:ext uri="{FF2B5EF4-FFF2-40B4-BE49-F238E27FC236}">
              <a16:creationId xmlns:a16="http://schemas.microsoft.com/office/drawing/2014/main" id="{09DCA804-9E10-4869-B5FA-E9EB5DD91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0"/>
          <a:ext cx="2095500" cy="1381855"/>
        </a:xfrm>
        <a:prstGeom prst="rect">
          <a:avLst/>
        </a:prstGeom>
      </xdr:spPr>
    </xdr:pic>
    <xdr:clientData/>
  </xdr:twoCellAnchor>
  <xdr:twoCellAnchor>
    <xdr:from>
      <xdr:col>1</xdr:col>
      <xdr:colOff>174624</xdr:colOff>
      <xdr:row>9</xdr:row>
      <xdr:rowOff>136524</xdr:rowOff>
    </xdr:from>
    <xdr:to>
      <xdr:col>1</xdr:col>
      <xdr:colOff>685799</xdr:colOff>
      <xdr:row>11</xdr:row>
      <xdr:rowOff>76199</xdr:rowOff>
    </xdr:to>
    <xdr:sp macro="" textlink="">
      <xdr:nvSpPr>
        <xdr:cNvPr id="3" name="Isosceles Triangle 2">
          <a:extLst>
            <a:ext uri="{FF2B5EF4-FFF2-40B4-BE49-F238E27FC236}">
              <a16:creationId xmlns:a16="http://schemas.microsoft.com/office/drawing/2014/main" id="{39256F69-A544-9F9F-73F7-CED8BF280372}"/>
            </a:ext>
          </a:extLst>
        </xdr:cNvPr>
        <xdr:cNvSpPr/>
      </xdr:nvSpPr>
      <xdr:spPr>
        <a:xfrm>
          <a:off x="593724" y="3394074"/>
          <a:ext cx="511175" cy="454025"/>
        </a:xfrm>
        <a:prstGeom prst="triangl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2</xdr:col>
      <xdr:colOff>800099</xdr:colOff>
      <xdr:row>2</xdr:row>
      <xdr:rowOff>581755</xdr:rowOff>
    </xdr:to>
    <xdr:pic>
      <xdr:nvPicPr>
        <xdr:cNvPr id="2" name="Picture 1">
          <a:extLst>
            <a:ext uri="{FF2B5EF4-FFF2-40B4-BE49-F238E27FC236}">
              <a16:creationId xmlns:a16="http://schemas.microsoft.com/office/drawing/2014/main" id="{2CCC278F-DC24-4DA6-A7A0-603BC8BE4F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0"/>
          <a:ext cx="2095500" cy="1381855"/>
        </a:xfrm>
        <a:prstGeom prst="rect">
          <a:avLst/>
        </a:prstGeom>
      </xdr:spPr>
    </xdr:pic>
    <xdr:clientData/>
  </xdr:twoCellAnchor>
  <xdr:twoCellAnchor>
    <xdr:from>
      <xdr:col>1</xdr:col>
      <xdr:colOff>168275</xdr:colOff>
      <xdr:row>9</xdr:row>
      <xdr:rowOff>130175</xdr:rowOff>
    </xdr:from>
    <xdr:to>
      <xdr:col>1</xdr:col>
      <xdr:colOff>685800</xdr:colOff>
      <xdr:row>11</xdr:row>
      <xdr:rowOff>73025</xdr:rowOff>
    </xdr:to>
    <xdr:sp macro="" textlink="">
      <xdr:nvSpPr>
        <xdr:cNvPr id="3" name="Isosceles Triangle 2">
          <a:extLst>
            <a:ext uri="{FF2B5EF4-FFF2-40B4-BE49-F238E27FC236}">
              <a16:creationId xmlns:a16="http://schemas.microsoft.com/office/drawing/2014/main" id="{D161F362-D511-44EB-9717-30F6F7A7EB9C}"/>
            </a:ext>
          </a:extLst>
        </xdr:cNvPr>
        <xdr:cNvSpPr/>
      </xdr:nvSpPr>
      <xdr:spPr>
        <a:xfrm>
          <a:off x="587375" y="3368675"/>
          <a:ext cx="517525" cy="457200"/>
        </a:xfrm>
        <a:prstGeom prst="triangl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A4720-1FF8-4A9B-884E-325C547B110A}">
  <sheetPr>
    <pageSetUpPr fitToPage="1"/>
  </sheetPr>
  <dimension ref="A1:J134"/>
  <sheetViews>
    <sheetView topLeftCell="A110" zoomScale="85" zoomScaleNormal="85" workbookViewId="0">
      <selection activeCell="A128" sqref="A128:XFD130"/>
    </sheetView>
  </sheetViews>
  <sheetFormatPr defaultRowHeight="12.5" x14ac:dyDescent="0.25"/>
  <cols>
    <col min="1" max="1" width="6" customWidth="1"/>
    <col min="2" max="2" width="12.81640625" customWidth="1"/>
    <col min="3" max="3" width="50.54296875" customWidth="1"/>
    <col min="4" max="4" width="15.81640625" customWidth="1"/>
    <col min="5" max="5" width="12.7265625" customWidth="1"/>
    <col min="6" max="6" width="17.7265625" customWidth="1"/>
    <col min="7" max="7" width="18.453125" customWidth="1"/>
    <col min="8" max="8" width="8.7265625" customWidth="1"/>
    <col min="9" max="9" width="14.81640625" bestFit="1" customWidth="1"/>
    <col min="10" max="10" width="14.453125" bestFit="1" customWidth="1"/>
  </cols>
  <sheetData>
    <row r="1" spans="1:7" ht="30.75" customHeight="1" x14ac:dyDescent="0.4">
      <c r="A1" s="51" t="s">
        <v>459</v>
      </c>
      <c r="B1" s="51"/>
      <c r="C1" s="51"/>
      <c r="D1" s="51"/>
      <c r="E1" s="51"/>
      <c r="F1" s="51"/>
      <c r="G1" s="51"/>
    </row>
    <row r="2" spans="1:7" ht="32.25" customHeight="1" x14ac:dyDescent="0.35">
      <c r="A2" s="52" t="s">
        <v>0</v>
      </c>
      <c r="B2" s="52"/>
      <c r="C2" s="52"/>
      <c r="D2" s="52"/>
      <c r="E2" s="52"/>
      <c r="F2" s="52"/>
      <c r="G2" s="52"/>
    </row>
    <row r="3" spans="1:7" ht="46.5" customHeight="1" x14ac:dyDescent="0.25">
      <c r="G3" s="1"/>
    </row>
    <row r="4" spans="1:7" ht="29.25" customHeight="1" x14ac:dyDescent="0.3">
      <c r="A4" s="2"/>
      <c r="B4" s="3" t="s">
        <v>1</v>
      </c>
      <c r="C4" s="4" t="s">
        <v>2</v>
      </c>
      <c r="D4" s="4"/>
      <c r="F4" s="3" t="s">
        <v>3</v>
      </c>
      <c r="G4" s="5"/>
    </row>
    <row r="5" spans="1:7" ht="25.5" customHeight="1" x14ac:dyDescent="0.3">
      <c r="A5" s="2"/>
      <c r="B5" s="3" t="s">
        <v>4</v>
      </c>
      <c r="C5" s="6" t="s">
        <v>5</v>
      </c>
      <c r="D5" s="6"/>
      <c r="E5" s="2"/>
      <c r="F5" s="7"/>
      <c r="G5" s="2"/>
    </row>
    <row r="7" spans="1:7" ht="39" x14ac:dyDescent="0.25">
      <c r="A7" s="8" t="s">
        <v>6</v>
      </c>
      <c r="B7" s="8" t="s">
        <v>7</v>
      </c>
      <c r="C7" s="8" t="s">
        <v>8</v>
      </c>
      <c r="D7" s="8" t="s">
        <v>9</v>
      </c>
      <c r="E7" s="8" t="s">
        <v>10</v>
      </c>
      <c r="F7" s="8" t="s">
        <v>11</v>
      </c>
      <c r="G7" s="8" t="s">
        <v>12</v>
      </c>
    </row>
    <row r="8" spans="1:7" ht="20.25" customHeight="1" x14ac:dyDescent="0.25">
      <c r="A8" s="9" t="s">
        <v>40</v>
      </c>
      <c r="B8" s="10" t="s">
        <v>41</v>
      </c>
      <c r="C8" s="10" t="s">
        <v>42</v>
      </c>
      <c r="D8" s="11" t="s">
        <v>43</v>
      </c>
      <c r="E8" s="12" t="s">
        <v>44</v>
      </c>
      <c r="F8" s="13">
        <v>500000</v>
      </c>
      <c r="G8" s="13">
        <v>500000</v>
      </c>
    </row>
    <row r="9" spans="1:7" ht="20.25" customHeight="1" x14ac:dyDescent="0.25">
      <c r="A9" s="9" t="s">
        <v>45</v>
      </c>
      <c r="B9" s="10" t="s">
        <v>46</v>
      </c>
      <c r="C9" s="10" t="s">
        <v>47</v>
      </c>
      <c r="D9" s="11" t="s">
        <v>43</v>
      </c>
      <c r="E9" s="12" t="s">
        <v>44</v>
      </c>
      <c r="F9" s="14"/>
      <c r="G9" s="16">
        <f>+F9</f>
        <v>0</v>
      </c>
    </row>
    <row r="10" spans="1:7" ht="20.25" customHeight="1" x14ac:dyDescent="0.25">
      <c r="A10" s="9" t="s">
        <v>48</v>
      </c>
      <c r="B10" s="10" t="s">
        <v>49</v>
      </c>
      <c r="C10" s="10" t="s">
        <v>50</v>
      </c>
      <c r="D10" s="11" t="s">
        <v>43</v>
      </c>
      <c r="E10" s="12" t="s">
        <v>44</v>
      </c>
      <c r="F10" s="14"/>
      <c r="G10" s="16">
        <f>+F10</f>
        <v>0</v>
      </c>
    </row>
    <row r="11" spans="1:7" ht="20.25" customHeight="1" x14ac:dyDescent="0.25">
      <c r="A11" s="9" t="s">
        <v>51</v>
      </c>
      <c r="B11" s="47">
        <v>1</v>
      </c>
      <c r="C11" s="10"/>
      <c r="D11" s="11"/>
      <c r="E11" s="12"/>
      <c r="F11" s="14"/>
      <c r="G11" s="16"/>
    </row>
    <row r="12" spans="1:7" ht="20.25" customHeight="1" x14ac:dyDescent="0.25">
      <c r="A12" s="9" t="s">
        <v>52</v>
      </c>
      <c r="B12" s="10" t="s">
        <v>53</v>
      </c>
      <c r="C12" s="10" t="s">
        <v>54</v>
      </c>
      <c r="D12" s="15">
        <v>48740</v>
      </c>
      <c r="E12" s="12" t="s">
        <v>55</v>
      </c>
      <c r="F12" s="14"/>
      <c r="G12" s="16">
        <f>+F12*D12</f>
        <v>0</v>
      </c>
    </row>
    <row r="13" spans="1:7" ht="20.25" customHeight="1" x14ac:dyDescent="0.25">
      <c r="A13" s="9" t="s">
        <v>56</v>
      </c>
      <c r="B13" s="10" t="s">
        <v>57</v>
      </c>
      <c r="C13" s="10" t="s">
        <v>58</v>
      </c>
      <c r="D13" s="15">
        <v>100</v>
      </c>
      <c r="E13" s="12" t="s">
        <v>59</v>
      </c>
      <c r="F13" s="14"/>
      <c r="G13" s="16">
        <f t="shared" ref="G13:G76" si="0">+F13*D13</f>
        <v>0</v>
      </c>
    </row>
    <row r="14" spans="1:7" ht="20.25" customHeight="1" x14ac:dyDescent="0.25">
      <c r="A14" s="9" t="s">
        <v>60</v>
      </c>
      <c r="B14" s="10" t="s">
        <v>61</v>
      </c>
      <c r="C14" s="10" t="s">
        <v>62</v>
      </c>
      <c r="D14" s="15">
        <v>104</v>
      </c>
      <c r="E14" s="12" t="s">
        <v>59</v>
      </c>
      <c r="F14" s="14"/>
      <c r="G14" s="16">
        <f t="shared" si="0"/>
        <v>0</v>
      </c>
    </row>
    <row r="15" spans="1:7" ht="20.25" customHeight="1" x14ac:dyDescent="0.25">
      <c r="A15" s="9" t="s">
        <v>63</v>
      </c>
      <c r="B15" s="10" t="s">
        <v>64</v>
      </c>
      <c r="C15" s="10" t="s">
        <v>65</v>
      </c>
      <c r="D15" s="15">
        <v>1</v>
      </c>
      <c r="E15" s="12" t="s">
        <v>66</v>
      </c>
      <c r="F15" s="14"/>
      <c r="G15" s="16">
        <f t="shared" si="0"/>
        <v>0</v>
      </c>
    </row>
    <row r="16" spans="1:7" ht="20.25" customHeight="1" x14ac:dyDescent="0.25">
      <c r="A16" s="9" t="s">
        <v>67</v>
      </c>
      <c r="B16" s="10" t="s">
        <v>68</v>
      </c>
      <c r="C16" s="10" t="s">
        <v>69</v>
      </c>
      <c r="D16" s="15">
        <v>3</v>
      </c>
      <c r="E16" s="12" t="s">
        <v>66</v>
      </c>
      <c r="F16" s="14"/>
      <c r="G16" s="16">
        <f t="shared" si="0"/>
        <v>0</v>
      </c>
    </row>
    <row r="17" spans="1:7" ht="20.25" customHeight="1" x14ac:dyDescent="0.25">
      <c r="A17" s="9" t="s">
        <v>70</v>
      </c>
      <c r="B17" s="10" t="s">
        <v>71</v>
      </c>
      <c r="C17" s="10" t="s">
        <v>72</v>
      </c>
      <c r="D17" s="15">
        <v>2370</v>
      </c>
      <c r="E17" s="12" t="s">
        <v>55</v>
      </c>
      <c r="F17" s="14"/>
      <c r="G17" s="16">
        <f t="shared" si="0"/>
        <v>0</v>
      </c>
    </row>
    <row r="18" spans="1:7" ht="20.25" customHeight="1" x14ac:dyDescent="0.25">
      <c r="A18" s="9" t="s">
        <v>73</v>
      </c>
      <c r="B18" s="10" t="s">
        <v>74</v>
      </c>
      <c r="C18" s="10" t="s">
        <v>75</v>
      </c>
      <c r="D18" s="15">
        <v>1</v>
      </c>
      <c r="E18" s="12" t="s">
        <v>44</v>
      </c>
      <c r="F18" s="14"/>
      <c r="G18" s="16">
        <f t="shared" si="0"/>
        <v>0</v>
      </c>
    </row>
    <row r="19" spans="1:7" ht="20.25" customHeight="1" x14ac:dyDescent="0.25">
      <c r="A19" s="9" t="s">
        <v>76</v>
      </c>
      <c r="B19" s="10" t="s">
        <v>77</v>
      </c>
      <c r="C19" s="10" t="s">
        <v>78</v>
      </c>
      <c r="D19" s="15">
        <v>156000</v>
      </c>
      <c r="E19" s="12" t="s">
        <v>79</v>
      </c>
      <c r="F19" s="14"/>
      <c r="G19" s="16">
        <f t="shared" si="0"/>
        <v>0</v>
      </c>
    </row>
    <row r="20" spans="1:7" ht="20.25" customHeight="1" x14ac:dyDescent="0.25">
      <c r="A20" s="9" t="s">
        <v>80</v>
      </c>
      <c r="B20" s="10" t="s">
        <v>81</v>
      </c>
      <c r="C20" s="10" t="s">
        <v>82</v>
      </c>
      <c r="D20" s="15">
        <v>22000</v>
      </c>
      <c r="E20" s="12" t="s">
        <v>79</v>
      </c>
      <c r="F20" s="14"/>
      <c r="G20" s="16">
        <f t="shared" si="0"/>
        <v>0</v>
      </c>
    </row>
    <row r="21" spans="1:7" ht="20.25" customHeight="1" x14ac:dyDescent="0.25">
      <c r="A21" s="9" t="s">
        <v>83</v>
      </c>
      <c r="B21" s="10" t="s">
        <v>84</v>
      </c>
      <c r="C21" s="10" t="s">
        <v>85</v>
      </c>
      <c r="D21" s="15">
        <v>26500</v>
      </c>
      <c r="E21" s="12" t="s">
        <v>79</v>
      </c>
      <c r="F21" s="14"/>
      <c r="G21" s="16">
        <f t="shared" si="0"/>
        <v>0</v>
      </c>
    </row>
    <row r="22" spans="1:7" ht="20.25" customHeight="1" x14ac:dyDescent="0.25">
      <c r="A22" s="9" t="s">
        <v>86</v>
      </c>
      <c r="B22" s="10" t="s">
        <v>87</v>
      </c>
      <c r="C22" s="10" t="s">
        <v>88</v>
      </c>
      <c r="D22" s="15">
        <v>39000</v>
      </c>
      <c r="E22" s="12" t="s">
        <v>79</v>
      </c>
      <c r="F22" s="14"/>
      <c r="G22" s="16">
        <f t="shared" si="0"/>
        <v>0</v>
      </c>
    </row>
    <row r="23" spans="1:7" ht="20.25" customHeight="1" x14ac:dyDescent="0.25">
      <c r="A23" s="9" t="s">
        <v>89</v>
      </c>
      <c r="B23" s="10" t="s">
        <v>90</v>
      </c>
      <c r="C23" s="10" t="s">
        <v>91</v>
      </c>
      <c r="D23" s="15">
        <v>1800</v>
      </c>
      <c r="E23" s="12" t="s">
        <v>55</v>
      </c>
      <c r="F23" s="14"/>
      <c r="G23" s="16">
        <f t="shared" si="0"/>
        <v>0</v>
      </c>
    </row>
    <row r="24" spans="1:7" ht="20.25" customHeight="1" x14ac:dyDescent="0.25">
      <c r="A24" s="9" t="s">
        <v>92</v>
      </c>
      <c r="B24" s="10" t="s">
        <v>93</v>
      </c>
      <c r="C24" s="10" t="s">
        <v>94</v>
      </c>
      <c r="D24" s="15">
        <v>20</v>
      </c>
      <c r="E24" s="12" t="s">
        <v>79</v>
      </c>
      <c r="F24" s="14"/>
      <c r="G24" s="16">
        <f t="shared" si="0"/>
        <v>0</v>
      </c>
    </row>
    <row r="25" spans="1:7" ht="20.25" customHeight="1" x14ac:dyDescent="0.25">
      <c r="A25" s="9" t="s">
        <v>95</v>
      </c>
      <c r="B25" s="10" t="s">
        <v>96</v>
      </c>
      <c r="C25" s="10" t="s">
        <v>97</v>
      </c>
      <c r="D25" s="15">
        <v>1000</v>
      </c>
      <c r="E25" s="12" t="s">
        <v>79</v>
      </c>
      <c r="F25" s="14"/>
      <c r="G25" s="16">
        <f t="shared" si="0"/>
        <v>0</v>
      </c>
    </row>
    <row r="26" spans="1:7" ht="20.25" customHeight="1" x14ac:dyDescent="0.25">
      <c r="A26" s="9" t="s">
        <v>98</v>
      </c>
      <c r="B26" s="10" t="s">
        <v>99</v>
      </c>
      <c r="C26" s="10" t="s">
        <v>100</v>
      </c>
      <c r="D26" s="15">
        <v>52000</v>
      </c>
      <c r="E26" s="12" t="s">
        <v>101</v>
      </c>
      <c r="F26" s="14"/>
      <c r="G26" s="16">
        <f t="shared" si="0"/>
        <v>0</v>
      </c>
    </row>
    <row r="27" spans="1:7" ht="20.25" customHeight="1" x14ac:dyDescent="0.25">
      <c r="A27" s="9" t="s">
        <v>102</v>
      </c>
      <c r="B27" s="10" t="s">
        <v>103</v>
      </c>
      <c r="C27" s="10" t="s">
        <v>104</v>
      </c>
      <c r="D27" s="15">
        <v>114500</v>
      </c>
      <c r="E27" s="12" t="s">
        <v>101</v>
      </c>
      <c r="F27" s="14"/>
      <c r="G27" s="16">
        <f t="shared" si="0"/>
        <v>0</v>
      </c>
    </row>
    <row r="28" spans="1:7" ht="20.25" customHeight="1" x14ac:dyDescent="0.25">
      <c r="A28" s="9" t="s">
        <v>105</v>
      </c>
      <c r="B28" s="10" t="s">
        <v>106</v>
      </c>
      <c r="C28" s="10" t="s">
        <v>107</v>
      </c>
      <c r="D28" s="15">
        <v>3950</v>
      </c>
      <c r="E28" s="12" t="s">
        <v>79</v>
      </c>
      <c r="F28" s="14"/>
      <c r="G28" s="16">
        <f t="shared" si="0"/>
        <v>0</v>
      </c>
    </row>
    <row r="29" spans="1:7" ht="20.25" customHeight="1" x14ac:dyDescent="0.25">
      <c r="A29" s="9" t="s">
        <v>108</v>
      </c>
      <c r="B29" s="10" t="s">
        <v>109</v>
      </c>
      <c r="C29" s="10" t="s">
        <v>110</v>
      </c>
      <c r="D29" s="15">
        <v>770</v>
      </c>
      <c r="E29" s="12" t="s">
        <v>79</v>
      </c>
      <c r="F29" s="14"/>
      <c r="G29" s="16">
        <f t="shared" si="0"/>
        <v>0</v>
      </c>
    </row>
    <row r="30" spans="1:7" ht="20.25" customHeight="1" x14ac:dyDescent="0.25">
      <c r="A30" s="9" t="s">
        <v>111</v>
      </c>
      <c r="B30" s="10" t="s">
        <v>112</v>
      </c>
      <c r="C30" s="10" t="s">
        <v>113</v>
      </c>
      <c r="D30" s="15">
        <v>70</v>
      </c>
      <c r="E30" s="12" t="s">
        <v>79</v>
      </c>
      <c r="F30" s="14"/>
      <c r="G30" s="16">
        <f t="shared" si="0"/>
        <v>0</v>
      </c>
    </row>
    <row r="31" spans="1:7" ht="20.25" customHeight="1" x14ac:dyDescent="0.25">
      <c r="A31" s="9" t="s">
        <v>114</v>
      </c>
      <c r="B31" s="10" t="s">
        <v>115</v>
      </c>
      <c r="C31" s="10" t="s">
        <v>116</v>
      </c>
      <c r="D31" s="15">
        <v>1900</v>
      </c>
      <c r="E31" s="12" t="s">
        <v>79</v>
      </c>
      <c r="F31" s="14"/>
      <c r="G31" s="16">
        <f t="shared" si="0"/>
        <v>0</v>
      </c>
    </row>
    <row r="32" spans="1:7" ht="20.25" customHeight="1" x14ac:dyDescent="0.25">
      <c r="A32" s="9" t="s">
        <v>117</v>
      </c>
      <c r="B32" s="10" t="s">
        <v>118</v>
      </c>
      <c r="C32" s="10" t="s">
        <v>119</v>
      </c>
      <c r="D32" s="15">
        <v>900</v>
      </c>
      <c r="E32" s="12" t="s">
        <v>101</v>
      </c>
      <c r="F32" s="14"/>
      <c r="G32" s="16">
        <f t="shared" si="0"/>
        <v>0</v>
      </c>
    </row>
    <row r="33" spans="1:7" ht="20.25" customHeight="1" x14ac:dyDescent="0.25">
      <c r="A33" s="9" t="s">
        <v>120</v>
      </c>
      <c r="B33" s="10" t="s">
        <v>121</v>
      </c>
      <c r="C33" s="10" t="s">
        <v>122</v>
      </c>
      <c r="D33" s="15">
        <v>400</v>
      </c>
      <c r="E33" s="12" t="s">
        <v>101</v>
      </c>
      <c r="F33" s="14"/>
      <c r="G33" s="16">
        <f t="shared" si="0"/>
        <v>0</v>
      </c>
    </row>
    <row r="34" spans="1:7" ht="20.25" customHeight="1" x14ac:dyDescent="0.25">
      <c r="A34" s="9" t="s">
        <v>123</v>
      </c>
      <c r="B34" s="10" t="s">
        <v>124</v>
      </c>
      <c r="C34" s="10" t="s">
        <v>125</v>
      </c>
      <c r="D34" s="15">
        <v>23500</v>
      </c>
      <c r="E34" s="12" t="s">
        <v>126</v>
      </c>
      <c r="F34" s="14"/>
      <c r="G34" s="16">
        <f t="shared" si="0"/>
        <v>0</v>
      </c>
    </row>
    <row r="35" spans="1:7" ht="20.25" customHeight="1" x14ac:dyDescent="0.25">
      <c r="A35" s="9" t="s">
        <v>127</v>
      </c>
      <c r="B35" s="10" t="s">
        <v>128</v>
      </c>
      <c r="C35" s="10" t="s">
        <v>129</v>
      </c>
      <c r="D35" s="15">
        <v>19000</v>
      </c>
      <c r="E35" s="12" t="s">
        <v>126</v>
      </c>
      <c r="F35" s="14"/>
      <c r="G35" s="16">
        <f t="shared" si="0"/>
        <v>0</v>
      </c>
    </row>
    <row r="36" spans="1:7" ht="20.25" customHeight="1" x14ac:dyDescent="0.25">
      <c r="A36" s="9" t="s">
        <v>130</v>
      </c>
      <c r="B36" s="10" t="s">
        <v>131</v>
      </c>
      <c r="C36" s="10" t="s">
        <v>132</v>
      </c>
      <c r="D36" s="15">
        <v>1082</v>
      </c>
      <c r="E36" s="12" t="s">
        <v>126</v>
      </c>
      <c r="F36" s="14"/>
      <c r="G36" s="16">
        <f t="shared" si="0"/>
        <v>0</v>
      </c>
    </row>
    <row r="37" spans="1:7" ht="20.25" customHeight="1" x14ac:dyDescent="0.25">
      <c r="A37" s="9" t="s">
        <v>133</v>
      </c>
      <c r="B37" s="10" t="s">
        <v>134</v>
      </c>
      <c r="C37" s="10" t="s">
        <v>135</v>
      </c>
      <c r="D37" s="15">
        <v>140</v>
      </c>
      <c r="E37" s="12" t="s">
        <v>126</v>
      </c>
      <c r="F37" s="14"/>
      <c r="G37" s="16">
        <f t="shared" si="0"/>
        <v>0</v>
      </c>
    </row>
    <row r="38" spans="1:7" ht="20.25" customHeight="1" x14ac:dyDescent="0.25">
      <c r="A38" s="9" t="s">
        <v>136</v>
      </c>
      <c r="B38" s="10" t="s">
        <v>137</v>
      </c>
      <c r="C38" s="10" t="s">
        <v>138</v>
      </c>
      <c r="D38" s="15">
        <v>1730</v>
      </c>
      <c r="E38" s="12" t="s">
        <v>101</v>
      </c>
      <c r="F38" s="14"/>
      <c r="G38" s="16">
        <f t="shared" si="0"/>
        <v>0</v>
      </c>
    </row>
    <row r="39" spans="1:7" ht="20.25" customHeight="1" x14ac:dyDescent="0.25">
      <c r="A39" s="9" t="s">
        <v>139</v>
      </c>
      <c r="B39" s="10" t="s">
        <v>140</v>
      </c>
      <c r="C39" s="10" t="s">
        <v>141</v>
      </c>
      <c r="D39" s="15">
        <v>20</v>
      </c>
      <c r="E39" s="12" t="s">
        <v>79</v>
      </c>
      <c r="F39" s="14"/>
      <c r="G39" s="16">
        <f t="shared" si="0"/>
        <v>0</v>
      </c>
    </row>
    <row r="40" spans="1:7" ht="20.25" customHeight="1" x14ac:dyDescent="0.25">
      <c r="A40" s="9" t="s">
        <v>142</v>
      </c>
      <c r="B40" s="10" t="s">
        <v>143</v>
      </c>
      <c r="C40" s="10" t="s">
        <v>144</v>
      </c>
      <c r="D40" s="15">
        <v>3</v>
      </c>
      <c r="E40" s="12" t="s">
        <v>66</v>
      </c>
      <c r="F40" s="14"/>
      <c r="G40" s="16">
        <f t="shared" si="0"/>
        <v>0</v>
      </c>
    </row>
    <row r="41" spans="1:7" ht="20.25" customHeight="1" x14ac:dyDescent="0.25">
      <c r="A41" s="9" t="s">
        <v>145</v>
      </c>
      <c r="B41" s="10" t="s">
        <v>146</v>
      </c>
      <c r="C41" s="10" t="s">
        <v>147</v>
      </c>
      <c r="D41" s="15">
        <v>5</v>
      </c>
      <c r="E41" s="12" t="s">
        <v>66</v>
      </c>
      <c r="F41" s="14"/>
      <c r="G41" s="16">
        <f t="shared" si="0"/>
        <v>0</v>
      </c>
    </row>
    <row r="42" spans="1:7" ht="20.25" customHeight="1" x14ac:dyDescent="0.25">
      <c r="A42" s="9" t="s">
        <v>148</v>
      </c>
      <c r="B42" s="10" t="s">
        <v>149</v>
      </c>
      <c r="C42" s="10" t="s">
        <v>150</v>
      </c>
      <c r="D42" s="15">
        <v>2</v>
      </c>
      <c r="E42" s="12" t="s">
        <v>66</v>
      </c>
      <c r="F42" s="14"/>
      <c r="G42" s="16">
        <f t="shared" si="0"/>
        <v>0</v>
      </c>
    </row>
    <row r="43" spans="1:7" ht="20.25" customHeight="1" x14ac:dyDescent="0.25">
      <c r="A43" s="9" t="s">
        <v>151</v>
      </c>
      <c r="B43" s="10" t="s">
        <v>152</v>
      </c>
      <c r="C43" s="10" t="s">
        <v>153</v>
      </c>
      <c r="D43" s="15">
        <v>2</v>
      </c>
      <c r="E43" s="12" t="s">
        <v>66</v>
      </c>
      <c r="F43" s="14"/>
      <c r="G43" s="16">
        <f t="shared" si="0"/>
        <v>0</v>
      </c>
    </row>
    <row r="44" spans="1:7" ht="20.25" customHeight="1" x14ac:dyDescent="0.25">
      <c r="A44" s="9" t="s">
        <v>154</v>
      </c>
      <c r="B44" s="10" t="s">
        <v>155</v>
      </c>
      <c r="C44" s="10" t="s">
        <v>156</v>
      </c>
      <c r="D44" s="15">
        <v>1</v>
      </c>
      <c r="E44" s="12" t="s">
        <v>66</v>
      </c>
      <c r="F44" s="14"/>
      <c r="G44" s="16">
        <f t="shared" si="0"/>
        <v>0</v>
      </c>
    </row>
    <row r="45" spans="1:7" ht="20.25" customHeight="1" x14ac:dyDescent="0.25">
      <c r="A45" s="9" t="s">
        <v>157</v>
      </c>
      <c r="B45" s="10" t="s">
        <v>158</v>
      </c>
      <c r="C45" s="10" t="s">
        <v>159</v>
      </c>
      <c r="D45" s="15">
        <v>3</v>
      </c>
      <c r="E45" s="12" t="s">
        <v>66</v>
      </c>
      <c r="F45" s="14"/>
      <c r="G45" s="16">
        <f t="shared" si="0"/>
        <v>0</v>
      </c>
    </row>
    <row r="46" spans="1:7" ht="20.25" customHeight="1" x14ac:dyDescent="0.25">
      <c r="A46" s="9" t="s">
        <v>160</v>
      </c>
      <c r="B46" s="10" t="s">
        <v>161</v>
      </c>
      <c r="C46" s="10" t="s">
        <v>162</v>
      </c>
      <c r="D46" s="15">
        <v>340</v>
      </c>
      <c r="E46" s="12" t="s">
        <v>55</v>
      </c>
      <c r="F46" s="14"/>
      <c r="G46" s="16">
        <f t="shared" si="0"/>
        <v>0</v>
      </c>
    </row>
    <row r="47" spans="1:7" ht="20.25" customHeight="1" x14ac:dyDescent="0.25">
      <c r="A47" s="9" t="s">
        <v>163</v>
      </c>
      <c r="B47" s="10" t="s">
        <v>164</v>
      </c>
      <c r="C47" s="10" t="s">
        <v>165</v>
      </c>
      <c r="D47" s="15">
        <v>1314</v>
      </c>
      <c r="E47" s="12" t="s">
        <v>55</v>
      </c>
      <c r="F47" s="14"/>
      <c r="G47" s="16">
        <f t="shared" si="0"/>
        <v>0</v>
      </c>
    </row>
    <row r="48" spans="1:7" ht="20.25" customHeight="1" x14ac:dyDescent="0.25">
      <c r="A48" s="9" t="s">
        <v>166</v>
      </c>
      <c r="B48" s="10" t="s">
        <v>167</v>
      </c>
      <c r="C48" s="10" t="s">
        <v>168</v>
      </c>
      <c r="D48" s="15">
        <v>366</v>
      </c>
      <c r="E48" s="12" t="s">
        <v>55</v>
      </c>
      <c r="F48" s="14"/>
      <c r="G48" s="16">
        <f t="shared" si="0"/>
        <v>0</v>
      </c>
    </row>
    <row r="49" spans="1:7" ht="20.25" customHeight="1" x14ac:dyDescent="0.25">
      <c r="A49" s="9" t="s">
        <v>169</v>
      </c>
      <c r="B49" s="10" t="s">
        <v>170</v>
      </c>
      <c r="C49" s="10" t="s">
        <v>171</v>
      </c>
      <c r="D49" s="15">
        <v>488</v>
      </c>
      <c r="E49" s="12" t="s">
        <v>55</v>
      </c>
      <c r="F49" s="14"/>
      <c r="G49" s="16">
        <f t="shared" si="0"/>
        <v>0</v>
      </c>
    </row>
    <row r="50" spans="1:7" ht="20.25" customHeight="1" x14ac:dyDescent="0.25">
      <c r="A50" s="9" t="s">
        <v>172</v>
      </c>
      <c r="B50" s="10" t="s">
        <v>173</v>
      </c>
      <c r="C50" s="10" t="s">
        <v>174</v>
      </c>
      <c r="D50" s="15">
        <v>888</v>
      </c>
      <c r="E50" s="12" t="s">
        <v>55</v>
      </c>
      <c r="F50" s="14"/>
      <c r="G50" s="16">
        <f t="shared" si="0"/>
        <v>0</v>
      </c>
    </row>
    <row r="51" spans="1:7" ht="20.25" customHeight="1" x14ac:dyDescent="0.25">
      <c r="A51" s="9" t="s">
        <v>175</v>
      </c>
      <c r="B51" s="10" t="s">
        <v>176</v>
      </c>
      <c r="C51" s="10" t="s">
        <v>177</v>
      </c>
      <c r="D51" s="15">
        <v>1026</v>
      </c>
      <c r="E51" s="12" t="s">
        <v>55</v>
      </c>
      <c r="F51" s="14"/>
      <c r="G51" s="16">
        <f t="shared" si="0"/>
        <v>0</v>
      </c>
    </row>
    <row r="52" spans="1:7" ht="20.25" customHeight="1" x14ac:dyDescent="0.25">
      <c r="A52" s="9" t="s">
        <v>178</v>
      </c>
      <c r="B52" s="10" t="s">
        <v>179</v>
      </c>
      <c r="C52" s="10" t="s">
        <v>180</v>
      </c>
      <c r="D52" s="15">
        <v>12</v>
      </c>
      <c r="E52" s="12" t="s">
        <v>66</v>
      </c>
      <c r="F52" s="14"/>
      <c r="G52" s="16">
        <f t="shared" si="0"/>
        <v>0</v>
      </c>
    </row>
    <row r="53" spans="1:7" ht="20.25" customHeight="1" x14ac:dyDescent="0.25">
      <c r="A53" s="9" t="s">
        <v>181</v>
      </c>
      <c r="B53" s="10" t="s">
        <v>182</v>
      </c>
      <c r="C53" s="10" t="s">
        <v>183</v>
      </c>
      <c r="D53" s="15">
        <v>32</v>
      </c>
      <c r="E53" s="12" t="s">
        <v>66</v>
      </c>
      <c r="F53" s="14"/>
      <c r="G53" s="16">
        <f t="shared" si="0"/>
        <v>0</v>
      </c>
    </row>
    <row r="54" spans="1:7" ht="20.25" customHeight="1" x14ac:dyDescent="0.25">
      <c r="A54" s="9" t="s">
        <v>184</v>
      </c>
      <c r="B54" s="10" t="s">
        <v>185</v>
      </c>
      <c r="C54" s="10" t="s">
        <v>186</v>
      </c>
      <c r="D54" s="15">
        <v>6</v>
      </c>
      <c r="E54" s="12" t="s">
        <v>66</v>
      </c>
      <c r="F54" s="14"/>
      <c r="G54" s="16">
        <f t="shared" si="0"/>
        <v>0</v>
      </c>
    </row>
    <row r="55" spans="1:7" ht="20.25" customHeight="1" x14ac:dyDescent="0.25">
      <c r="A55" s="9" t="s">
        <v>187</v>
      </c>
      <c r="B55" s="10" t="s">
        <v>188</v>
      </c>
      <c r="C55" s="10" t="s">
        <v>189</v>
      </c>
      <c r="D55" s="15">
        <v>30</v>
      </c>
      <c r="E55" s="12" t="s">
        <v>66</v>
      </c>
      <c r="F55" s="14"/>
      <c r="G55" s="16">
        <f t="shared" si="0"/>
        <v>0</v>
      </c>
    </row>
    <row r="56" spans="1:7" ht="20.25" customHeight="1" x14ac:dyDescent="0.25">
      <c r="A56" s="9" t="s">
        <v>190</v>
      </c>
      <c r="B56" s="10" t="s">
        <v>191</v>
      </c>
      <c r="C56" s="10" t="s">
        <v>192</v>
      </c>
      <c r="D56" s="15">
        <v>550</v>
      </c>
      <c r="E56" s="12" t="s">
        <v>55</v>
      </c>
      <c r="F56" s="14"/>
      <c r="G56" s="16">
        <f t="shared" si="0"/>
        <v>0</v>
      </c>
    </row>
    <row r="57" spans="1:7" ht="20.25" customHeight="1" x14ac:dyDescent="0.25">
      <c r="A57" s="9" t="s">
        <v>193</v>
      </c>
      <c r="B57" s="10" t="s">
        <v>194</v>
      </c>
      <c r="C57" s="10" t="s">
        <v>195</v>
      </c>
      <c r="D57" s="15">
        <v>134</v>
      </c>
      <c r="E57" s="12" t="s">
        <v>55</v>
      </c>
      <c r="F57" s="14"/>
      <c r="G57" s="16">
        <f t="shared" si="0"/>
        <v>0</v>
      </c>
    </row>
    <row r="58" spans="1:7" ht="20.25" customHeight="1" x14ac:dyDescent="0.25">
      <c r="A58" s="9" t="s">
        <v>196</v>
      </c>
      <c r="B58" s="10" t="s">
        <v>197</v>
      </c>
      <c r="C58" s="10" t="s">
        <v>198</v>
      </c>
      <c r="D58" s="15">
        <v>265</v>
      </c>
      <c r="E58" s="12" t="s">
        <v>55</v>
      </c>
      <c r="F58" s="14"/>
      <c r="G58" s="16">
        <f t="shared" si="0"/>
        <v>0</v>
      </c>
    </row>
    <row r="59" spans="1:7" ht="20.25" customHeight="1" x14ac:dyDescent="0.25">
      <c r="A59" s="9" t="s">
        <v>199</v>
      </c>
      <c r="B59" s="10" t="s">
        <v>200</v>
      </c>
      <c r="C59" s="10" t="s">
        <v>201</v>
      </c>
      <c r="D59" s="15">
        <v>888</v>
      </c>
      <c r="E59" s="12" t="s">
        <v>55</v>
      </c>
      <c r="F59" s="14"/>
      <c r="G59" s="16">
        <f t="shared" si="0"/>
        <v>0</v>
      </c>
    </row>
    <row r="60" spans="1:7" ht="20.25" customHeight="1" x14ac:dyDescent="0.25">
      <c r="A60" s="9" t="s">
        <v>202</v>
      </c>
      <c r="B60" s="10" t="s">
        <v>203</v>
      </c>
      <c r="C60" s="10" t="s">
        <v>204</v>
      </c>
      <c r="D60" s="15">
        <v>88</v>
      </c>
      <c r="E60" s="12" t="s">
        <v>55</v>
      </c>
      <c r="F60" s="14"/>
      <c r="G60" s="16">
        <f t="shared" si="0"/>
        <v>0</v>
      </c>
    </row>
    <row r="61" spans="1:7" ht="20.25" customHeight="1" x14ac:dyDescent="0.25">
      <c r="A61" s="9" t="s">
        <v>205</v>
      </c>
      <c r="B61" s="10" t="s">
        <v>206</v>
      </c>
      <c r="C61" s="10" t="s">
        <v>207</v>
      </c>
      <c r="D61" s="15">
        <v>178</v>
      </c>
      <c r="E61" s="12" t="s">
        <v>55</v>
      </c>
      <c r="F61" s="14"/>
      <c r="G61" s="16">
        <f t="shared" si="0"/>
        <v>0</v>
      </c>
    </row>
    <row r="62" spans="1:7" ht="20.25" customHeight="1" x14ac:dyDescent="0.25">
      <c r="A62" s="9" t="s">
        <v>208</v>
      </c>
      <c r="B62" s="10" t="s">
        <v>209</v>
      </c>
      <c r="C62" s="10" t="s">
        <v>210</v>
      </c>
      <c r="D62" s="15">
        <v>208</v>
      </c>
      <c r="E62" s="12" t="s">
        <v>55</v>
      </c>
      <c r="F62" s="14"/>
      <c r="G62" s="16">
        <f t="shared" si="0"/>
        <v>0</v>
      </c>
    </row>
    <row r="63" spans="1:7" ht="20.25" customHeight="1" x14ac:dyDescent="0.25">
      <c r="A63" s="9" t="s">
        <v>211</v>
      </c>
      <c r="B63" s="10" t="s">
        <v>212</v>
      </c>
      <c r="C63" s="10" t="s">
        <v>213</v>
      </c>
      <c r="D63" s="15">
        <v>2</v>
      </c>
      <c r="E63" s="12" t="s">
        <v>66</v>
      </c>
      <c r="F63" s="14"/>
      <c r="G63" s="16">
        <f t="shared" si="0"/>
        <v>0</v>
      </c>
    </row>
    <row r="64" spans="1:7" ht="20.25" customHeight="1" x14ac:dyDescent="0.25">
      <c r="A64" s="9" t="s">
        <v>214</v>
      </c>
      <c r="B64" s="10" t="s">
        <v>215</v>
      </c>
      <c r="C64" s="10" t="s">
        <v>216</v>
      </c>
      <c r="D64" s="15">
        <v>4</v>
      </c>
      <c r="E64" s="12" t="s">
        <v>66</v>
      </c>
      <c r="F64" s="14"/>
      <c r="G64" s="16">
        <f t="shared" si="0"/>
        <v>0</v>
      </c>
    </row>
    <row r="65" spans="1:7" ht="20.25" customHeight="1" x14ac:dyDescent="0.25">
      <c r="A65" s="9" t="s">
        <v>217</v>
      </c>
      <c r="B65" s="10" t="s">
        <v>218</v>
      </c>
      <c r="C65" s="10" t="s">
        <v>219</v>
      </c>
      <c r="D65" s="15">
        <v>6</v>
      </c>
      <c r="E65" s="12" t="s">
        <v>66</v>
      </c>
      <c r="F65" s="14"/>
      <c r="G65" s="16">
        <f t="shared" si="0"/>
        <v>0</v>
      </c>
    </row>
    <row r="66" spans="1:7" ht="20.25" customHeight="1" x14ac:dyDescent="0.25">
      <c r="A66" s="9" t="s">
        <v>220</v>
      </c>
      <c r="B66" s="10" t="s">
        <v>221</v>
      </c>
      <c r="C66" s="10" t="s">
        <v>222</v>
      </c>
      <c r="D66" s="15">
        <v>58600</v>
      </c>
      <c r="E66" s="12" t="s">
        <v>55</v>
      </c>
      <c r="F66" s="14"/>
      <c r="G66" s="16">
        <f t="shared" si="0"/>
        <v>0</v>
      </c>
    </row>
    <row r="67" spans="1:7" ht="20.25" customHeight="1" x14ac:dyDescent="0.25">
      <c r="A67" s="9" t="s">
        <v>223</v>
      </c>
      <c r="B67" s="10" t="s">
        <v>224</v>
      </c>
      <c r="C67" s="10" t="s">
        <v>225</v>
      </c>
      <c r="D67" s="15">
        <v>29</v>
      </c>
      <c r="E67" s="12" t="s">
        <v>66</v>
      </c>
      <c r="F67" s="14"/>
      <c r="G67" s="16">
        <f t="shared" si="0"/>
        <v>0</v>
      </c>
    </row>
    <row r="68" spans="1:7" ht="20.25" customHeight="1" x14ac:dyDescent="0.25">
      <c r="A68" s="9" t="s">
        <v>226</v>
      </c>
      <c r="B68" s="10" t="s">
        <v>227</v>
      </c>
      <c r="C68" s="10" t="s">
        <v>228</v>
      </c>
      <c r="D68" s="15">
        <v>9</v>
      </c>
      <c r="E68" s="12" t="s">
        <v>66</v>
      </c>
      <c r="F68" s="14"/>
      <c r="G68" s="16">
        <f t="shared" si="0"/>
        <v>0</v>
      </c>
    </row>
    <row r="69" spans="1:7" ht="20.25" customHeight="1" x14ac:dyDescent="0.25">
      <c r="A69" s="9" t="s">
        <v>229</v>
      </c>
      <c r="B69" s="10" t="s">
        <v>230</v>
      </c>
      <c r="C69" s="10" t="s">
        <v>231</v>
      </c>
      <c r="D69" s="15">
        <v>1</v>
      </c>
      <c r="E69" s="12" t="s">
        <v>66</v>
      </c>
      <c r="F69" s="14"/>
      <c r="G69" s="16">
        <f t="shared" si="0"/>
        <v>0</v>
      </c>
    </row>
    <row r="70" spans="1:7" ht="20.25" customHeight="1" x14ac:dyDescent="0.25">
      <c r="A70" s="9" t="s">
        <v>232</v>
      </c>
      <c r="B70" s="10" t="s">
        <v>233</v>
      </c>
      <c r="C70" s="10" t="s">
        <v>234</v>
      </c>
      <c r="D70" s="15">
        <v>2</v>
      </c>
      <c r="E70" s="12" t="s">
        <v>66</v>
      </c>
      <c r="F70" s="14"/>
      <c r="G70" s="16">
        <f t="shared" si="0"/>
        <v>0</v>
      </c>
    </row>
    <row r="71" spans="1:7" ht="20.25" customHeight="1" x14ac:dyDescent="0.25">
      <c r="A71" s="9" t="s">
        <v>235</v>
      </c>
      <c r="B71" s="10" t="s">
        <v>236</v>
      </c>
      <c r="C71" s="10" t="s">
        <v>237</v>
      </c>
      <c r="D71" s="15">
        <v>94</v>
      </c>
      <c r="E71" s="12" t="s">
        <v>66</v>
      </c>
      <c r="F71" s="14"/>
      <c r="G71" s="16">
        <f t="shared" si="0"/>
        <v>0</v>
      </c>
    </row>
    <row r="72" spans="1:7" ht="20.25" customHeight="1" x14ac:dyDescent="0.25">
      <c r="A72" s="9" t="s">
        <v>238</v>
      </c>
      <c r="B72" s="10" t="s">
        <v>239</v>
      </c>
      <c r="C72" s="10" t="s">
        <v>240</v>
      </c>
      <c r="D72" s="15">
        <v>94</v>
      </c>
      <c r="E72" s="12" t="s">
        <v>66</v>
      </c>
      <c r="F72" s="14"/>
      <c r="G72" s="16">
        <f t="shared" si="0"/>
        <v>0</v>
      </c>
    </row>
    <row r="73" spans="1:7" ht="20.25" customHeight="1" x14ac:dyDescent="0.25">
      <c r="A73" s="9" t="s">
        <v>241</v>
      </c>
      <c r="B73" s="10" t="s">
        <v>242</v>
      </c>
      <c r="C73" s="10" t="s">
        <v>243</v>
      </c>
      <c r="D73" s="15">
        <v>20</v>
      </c>
      <c r="E73" s="12" t="s">
        <v>66</v>
      </c>
      <c r="F73" s="14"/>
      <c r="G73" s="16">
        <f t="shared" si="0"/>
        <v>0</v>
      </c>
    </row>
    <row r="74" spans="1:7" ht="20.25" customHeight="1" x14ac:dyDescent="0.25">
      <c r="A74" s="9" t="s">
        <v>244</v>
      </c>
      <c r="B74" s="10" t="s">
        <v>245</v>
      </c>
      <c r="C74" s="10" t="s">
        <v>246</v>
      </c>
      <c r="D74" s="15">
        <v>100</v>
      </c>
      <c r="E74" s="12" t="s">
        <v>59</v>
      </c>
      <c r="F74" s="14"/>
      <c r="G74" s="16">
        <f t="shared" si="0"/>
        <v>0</v>
      </c>
    </row>
    <row r="75" spans="1:7" ht="20.25" customHeight="1" x14ac:dyDescent="0.25">
      <c r="A75" s="9" t="s">
        <v>247</v>
      </c>
      <c r="B75" s="10" t="s">
        <v>248</v>
      </c>
      <c r="C75" s="10" t="s">
        <v>249</v>
      </c>
      <c r="D75" s="15">
        <v>16400</v>
      </c>
      <c r="E75" s="12" t="s">
        <v>101</v>
      </c>
      <c r="F75" s="14"/>
      <c r="G75" s="16">
        <f t="shared" si="0"/>
        <v>0</v>
      </c>
    </row>
    <row r="76" spans="1:7" ht="20.25" customHeight="1" x14ac:dyDescent="0.25">
      <c r="A76" s="9" t="s">
        <v>250</v>
      </c>
      <c r="B76" s="10" t="s">
        <v>251</v>
      </c>
      <c r="C76" s="10" t="s">
        <v>252</v>
      </c>
      <c r="D76" s="15">
        <v>60</v>
      </c>
      <c r="E76" s="12" t="s">
        <v>66</v>
      </c>
      <c r="F76" s="14"/>
      <c r="G76" s="16">
        <f t="shared" si="0"/>
        <v>0</v>
      </c>
    </row>
    <row r="77" spans="1:7" ht="20.25" customHeight="1" x14ac:dyDescent="0.25">
      <c r="A77" s="9" t="s">
        <v>253</v>
      </c>
      <c r="B77" s="10" t="s">
        <v>254</v>
      </c>
      <c r="C77" s="10" t="s">
        <v>255</v>
      </c>
      <c r="D77" s="15">
        <v>65</v>
      </c>
      <c r="E77" s="12" t="s">
        <v>66</v>
      </c>
      <c r="F77" s="14"/>
      <c r="G77" s="16">
        <f t="shared" ref="G77:G85" si="1">+F77*D77</f>
        <v>0</v>
      </c>
    </row>
    <row r="78" spans="1:7" ht="20.25" customHeight="1" x14ac:dyDescent="0.25">
      <c r="A78" s="9" t="s">
        <v>256</v>
      </c>
      <c r="B78" s="10" t="s">
        <v>257</v>
      </c>
      <c r="C78" s="10" t="s">
        <v>258</v>
      </c>
      <c r="D78" s="15">
        <v>220</v>
      </c>
      <c r="E78" s="12" t="s">
        <v>66</v>
      </c>
      <c r="F78" s="14"/>
      <c r="G78" s="16">
        <f t="shared" si="1"/>
        <v>0</v>
      </c>
    </row>
    <row r="79" spans="1:7" ht="20.25" customHeight="1" x14ac:dyDescent="0.25">
      <c r="A79" s="9" t="s">
        <v>259</v>
      </c>
      <c r="B79" s="10" t="s">
        <v>260</v>
      </c>
      <c r="C79" s="10" t="s">
        <v>261</v>
      </c>
      <c r="D79" s="15">
        <v>1</v>
      </c>
      <c r="E79" s="12" t="s">
        <v>66</v>
      </c>
      <c r="F79" s="14"/>
      <c r="G79" s="16">
        <f t="shared" si="1"/>
        <v>0</v>
      </c>
    </row>
    <row r="80" spans="1:7" ht="20.25" customHeight="1" x14ac:dyDescent="0.25">
      <c r="A80" s="9" t="s">
        <v>262</v>
      </c>
      <c r="B80" s="10" t="s">
        <v>263</v>
      </c>
      <c r="C80" s="10" t="s">
        <v>264</v>
      </c>
      <c r="D80" s="15">
        <v>12</v>
      </c>
      <c r="E80" s="12" t="s">
        <v>66</v>
      </c>
      <c r="F80" s="14"/>
      <c r="G80" s="16">
        <f t="shared" si="1"/>
        <v>0</v>
      </c>
    </row>
    <row r="81" spans="1:10" ht="20.25" customHeight="1" x14ac:dyDescent="0.25">
      <c r="A81" s="9" t="s">
        <v>265</v>
      </c>
      <c r="B81" s="10" t="s">
        <v>266</v>
      </c>
      <c r="C81" s="10" t="s">
        <v>267</v>
      </c>
      <c r="D81" s="15">
        <v>106800</v>
      </c>
      <c r="E81" s="12" t="s">
        <v>55</v>
      </c>
      <c r="F81" s="14"/>
      <c r="G81" s="16">
        <f t="shared" si="1"/>
        <v>0</v>
      </c>
    </row>
    <row r="82" spans="1:10" ht="20.25" customHeight="1" x14ac:dyDescent="0.25">
      <c r="A82" s="9" t="s">
        <v>268</v>
      </c>
      <c r="B82" s="10" t="s">
        <v>269</v>
      </c>
      <c r="C82" s="10" t="s">
        <v>270</v>
      </c>
      <c r="D82" s="15">
        <v>23150</v>
      </c>
      <c r="E82" s="12" t="s">
        <v>55</v>
      </c>
      <c r="F82" s="14"/>
      <c r="G82" s="16">
        <f t="shared" si="1"/>
        <v>0</v>
      </c>
    </row>
    <row r="83" spans="1:10" ht="20.25" customHeight="1" x14ac:dyDescent="0.25">
      <c r="A83" s="9" t="s">
        <v>271</v>
      </c>
      <c r="B83" s="10" t="s">
        <v>272</v>
      </c>
      <c r="C83" s="10" t="s">
        <v>273</v>
      </c>
      <c r="D83" s="15">
        <v>108650</v>
      </c>
      <c r="E83" s="12" t="s">
        <v>55</v>
      </c>
      <c r="F83" s="14"/>
      <c r="G83" s="16">
        <f t="shared" si="1"/>
        <v>0</v>
      </c>
    </row>
    <row r="84" spans="1:10" ht="20.25" customHeight="1" x14ac:dyDescent="0.25">
      <c r="A84" s="9" t="s">
        <v>274</v>
      </c>
      <c r="B84" s="10" t="s">
        <v>275</v>
      </c>
      <c r="C84" s="10" t="s">
        <v>276</v>
      </c>
      <c r="D84" s="15">
        <v>23750</v>
      </c>
      <c r="E84" s="12" t="s">
        <v>55</v>
      </c>
      <c r="F84" s="14"/>
      <c r="G84" s="16">
        <f t="shared" si="1"/>
        <v>0</v>
      </c>
    </row>
    <row r="85" spans="1:10" ht="20.25" customHeight="1" x14ac:dyDescent="0.25">
      <c r="A85" s="9" t="s">
        <v>277</v>
      </c>
      <c r="B85" s="10" t="s">
        <v>278</v>
      </c>
      <c r="C85" s="10" t="s">
        <v>279</v>
      </c>
      <c r="D85" s="15">
        <v>120</v>
      </c>
      <c r="E85" s="12" t="s">
        <v>55</v>
      </c>
      <c r="F85" s="14"/>
      <c r="G85" s="16">
        <f t="shared" si="1"/>
        <v>0</v>
      </c>
    </row>
    <row r="86" spans="1:10" ht="20.25" customHeight="1" x14ac:dyDescent="0.25">
      <c r="A86" s="9" t="s">
        <v>280</v>
      </c>
      <c r="B86" s="10" t="s">
        <v>281</v>
      </c>
      <c r="C86" s="10" t="s">
        <v>282</v>
      </c>
      <c r="D86" s="15" t="s">
        <v>43</v>
      </c>
      <c r="E86" s="12" t="s">
        <v>44</v>
      </c>
      <c r="F86" s="14"/>
      <c r="G86" s="16">
        <f>+F86</f>
        <v>0</v>
      </c>
    </row>
    <row r="87" spans="1:10" ht="20.25" customHeight="1" x14ac:dyDescent="0.25">
      <c r="A87" s="9" t="s">
        <v>283</v>
      </c>
      <c r="B87" s="10" t="s">
        <v>284</v>
      </c>
      <c r="C87" s="10" t="s">
        <v>285</v>
      </c>
      <c r="D87" s="15">
        <v>3600</v>
      </c>
      <c r="E87" s="12" t="s">
        <v>286</v>
      </c>
      <c r="F87" s="14"/>
      <c r="G87" s="16">
        <f>+F87</f>
        <v>0</v>
      </c>
    </row>
    <row r="88" spans="1:10" ht="20.25" customHeight="1" x14ac:dyDescent="0.25">
      <c r="A88" s="9" t="s">
        <v>287</v>
      </c>
      <c r="B88" s="10" t="s">
        <v>288</v>
      </c>
      <c r="C88" s="10" t="s">
        <v>289</v>
      </c>
      <c r="D88" s="15">
        <v>1</v>
      </c>
      <c r="E88" s="12" t="s">
        <v>66</v>
      </c>
      <c r="F88" s="14"/>
      <c r="G88" s="16">
        <f>+F88</f>
        <v>0</v>
      </c>
    </row>
    <row r="89" spans="1:10" ht="20.25" customHeight="1" x14ac:dyDescent="0.25">
      <c r="A89" s="9"/>
      <c r="B89" s="10"/>
      <c r="C89" s="17"/>
      <c r="D89" s="15"/>
      <c r="E89" s="18" t="s">
        <v>13</v>
      </c>
      <c r="F89" s="14"/>
      <c r="G89" s="13">
        <f>SUM(G8:G88)</f>
        <v>500000</v>
      </c>
      <c r="I89" s="19"/>
      <c r="J89" s="19"/>
    </row>
    <row r="90" spans="1:10" ht="20.25" customHeight="1" x14ac:dyDescent="0.25">
      <c r="A90" s="9"/>
      <c r="B90" s="10"/>
      <c r="C90" s="10"/>
      <c r="D90" s="15" t="s">
        <v>290</v>
      </c>
      <c r="E90" s="12"/>
      <c r="F90" s="14"/>
      <c r="G90" s="14"/>
    </row>
    <row r="91" spans="1:10" ht="20.25" customHeight="1" x14ac:dyDescent="0.25">
      <c r="A91" s="9"/>
      <c r="B91" s="10"/>
      <c r="C91" s="17" t="s">
        <v>291</v>
      </c>
      <c r="D91" s="15" t="s">
        <v>290</v>
      </c>
      <c r="E91" s="12"/>
      <c r="F91" s="14"/>
      <c r="G91" s="14"/>
    </row>
    <row r="92" spans="1:10" ht="20.25" customHeight="1" x14ac:dyDescent="0.25">
      <c r="A92" s="9" t="s">
        <v>292</v>
      </c>
      <c r="B92" s="10" t="s">
        <v>87</v>
      </c>
      <c r="C92" s="10" t="s">
        <v>88</v>
      </c>
      <c r="D92" s="15">
        <v>16487</v>
      </c>
      <c r="E92" s="12" t="s">
        <v>79</v>
      </c>
      <c r="F92" s="14"/>
      <c r="G92" s="16">
        <f t="shared" ref="G92:G100" si="2">+F92</f>
        <v>0</v>
      </c>
    </row>
    <row r="93" spans="1:10" ht="20.25" customHeight="1" x14ac:dyDescent="0.25">
      <c r="A93" s="9" t="s">
        <v>293</v>
      </c>
      <c r="B93" s="10" t="s">
        <v>294</v>
      </c>
      <c r="C93" s="10" t="s">
        <v>295</v>
      </c>
      <c r="D93" s="15">
        <v>509</v>
      </c>
      <c r="E93" s="12" t="s">
        <v>79</v>
      </c>
      <c r="F93" s="14"/>
      <c r="G93" s="16">
        <f t="shared" si="2"/>
        <v>0</v>
      </c>
    </row>
    <row r="94" spans="1:10" ht="20.25" customHeight="1" x14ac:dyDescent="0.25">
      <c r="A94" s="9" t="s">
        <v>296</v>
      </c>
      <c r="B94" s="10" t="s">
        <v>96</v>
      </c>
      <c r="C94" s="10" t="s">
        <v>97</v>
      </c>
      <c r="D94" s="15">
        <v>14255</v>
      </c>
      <c r="E94" s="12" t="s">
        <v>79</v>
      </c>
      <c r="F94" s="14"/>
      <c r="G94" s="16">
        <f t="shared" si="2"/>
        <v>0</v>
      </c>
    </row>
    <row r="95" spans="1:10" ht="20.25" customHeight="1" x14ac:dyDescent="0.25">
      <c r="A95" s="9" t="s">
        <v>297</v>
      </c>
      <c r="B95" s="10" t="s">
        <v>298</v>
      </c>
      <c r="C95" s="10" t="s">
        <v>299</v>
      </c>
      <c r="D95" s="15">
        <v>2189</v>
      </c>
      <c r="E95" s="12" t="s">
        <v>79</v>
      </c>
      <c r="F95" s="14"/>
      <c r="G95" s="16">
        <f t="shared" si="2"/>
        <v>0</v>
      </c>
    </row>
    <row r="96" spans="1:10" ht="20.25" customHeight="1" x14ac:dyDescent="0.25">
      <c r="A96" s="9" t="s">
        <v>300</v>
      </c>
      <c r="B96" s="10" t="s">
        <v>301</v>
      </c>
      <c r="C96" s="10" t="s">
        <v>302</v>
      </c>
      <c r="D96" s="15">
        <v>1270</v>
      </c>
      <c r="E96" s="12" t="s">
        <v>79</v>
      </c>
      <c r="F96" s="14"/>
      <c r="G96" s="16">
        <f t="shared" si="2"/>
        <v>0</v>
      </c>
    </row>
    <row r="97" spans="1:7" ht="20.25" customHeight="1" x14ac:dyDescent="0.25">
      <c r="A97" s="9" t="s">
        <v>303</v>
      </c>
      <c r="B97" s="10" t="s">
        <v>304</v>
      </c>
      <c r="C97" s="10" t="s">
        <v>305</v>
      </c>
      <c r="D97" s="15">
        <v>1</v>
      </c>
      <c r="E97" s="12" t="s">
        <v>66</v>
      </c>
      <c r="F97" s="14"/>
      <c r="G97" s="16">
        <f t="shared" si="2"/>
        <v>0</v>
      </c>
    </row>
    <row r="98" spans="1:7" ht="20.25" customHeight="1" x14ac:dyDescent="0.25">
      <c r="A98" s="9" t="s">
        <v>306</v>
      </c>
      <c r="B98" s="10" t="s">
        <v>307</v>
      </c>
      <c r="C98" s="10" t="s">
        <v>308</v>
      </c>
      <c r="D98" s="15">
        <v>1</v>
      </c>
      <c r="E98" s="12" t="s">
        <v>66</v>
      </c>
      <c r="F98" s="14"/>
      <c r="G98" s="16">
        <f t="shared" si="2"/>
        <v>0</v>
      </c>
    </row>
    <row r="99" spans="1:7" ht="20.25" customHeight="1" x14ac:dyDescent="0.25">
      <c r="A99" s="9" t="s">
        <v>309</v>
      </c>
      <c r="B99" s="10" t="s">
        <v>310</v>
      </c>
      <c r="C99" s="10" t="s">
        <v>311</v>
      </c>
      <c r="D99" s="15">
        <v>1</v>
      </c>
      <c r="E99" s="12" t="s">
        <v>66</v>
      </c>
      <c r="F99" s="14"/>
      <c r="G99" s="16">
        <f t="shared" si="2"/>
        <v>0</v>
      </c>
    </row>
    <row r="100" spans="1:7" ht="20.25" customHeight="1" x14ac:dyDescent="0.25">
      <c r="A100" s="9" t="s">
        <v>312</v>
      </c>
      <c r="B100" s="10" t="s">
        <v>313</v>
      </c>
      <c r="C100" s="10" t="s">
        <v>314</v>
      </c>
      <c r="D100" s="15">
        <v>91</v>
      </c>
      <c r="E100" s="12" t="s">
        <v>55</v>
      </c>
      <c r="F100" s="14"/>
      <c r="G100" s="16">
        <f t="shared" si="2"/>
        <v>0</v>
      </c>
    </row>
    <row r="101" spans="1:7" ht="20.25" customHeight="1" x14ac:dyDescent="0.25">
      <c r="A101" s="9" t="s">
        <v>315</v>
      </c>
      <c r="B101" s="10"/>
      <c r="C101" s="10"/>
      <c r="D101" s="15"/>
      <c r="E101" s="18" t="s">
        <v>14</v>
      </c>
      <c r="F101" s="14"/>
      <c r="G101" s="13">
        <f>SUM(G92:G100)</f>
        <v>0</v>
      </c>
    </row>
    <row r="102" spans="1:7" ht="20.25" customHeight="1" x14ac:dyDescent="0.25">
      <c r="A102" s="9" t="s">
        <v>315</v>
      </c>
      <c r="B102" s="10"/>
      <c r="C102" s="10"/>
      <c r="D102" s="15"/>
      <c r="E102" s="12"/>
      <c r="F102" s="14"/>
      <c r="G102" s="14"/>
    </row>
    <row r="103" spans="1:7" ht="20.25" customHeight="1" x14ac:dyDescent="0.25">
      <c r="A103" s="9" t="s">
        <v>315</v>
      </c>
      <c r="B103" s="10"/>
      <c r="C103" s="17" t="s">
        <v>316</v>
      </c>
      <c r="D103" s="15"/>
      <c r="E103" s="12"/>
      <c r="F103" s="14"/>
      <c r="G103" s="14"/>
    </row>
    <row r="104" spans="1:7" ht="20.25" customHeight="1" x14ac:dyDescent="0.25">
      <c r="A104" s="9" t="s">
        <v>317</v>
      </c>
      <c r="B104" s="10" t="s">
        <v>294</v>
      </c>
      <c r="C104" s="10" t="s">
        <v>295</v>
      </c>
      <c r="D104" s="15">
        <v>592</v>
      </c>
      <c r="E104" s="12" t="s">
        <v>79</v>
      </c>
      <c r="F104" s="14"/>
      <c r="G104" s="16">
        <f t="shared" ref="G104:G108" si="3">+F104</f>
        <v>0</v>
      </c>
    </row>
    <row r="105" spans="1:7" ht="20.25" customHeight="1" x14ac:dyDescent="0.25">
      <c r="A105" s="9" t="s">
        <v>318</v>
      </c>
      <c r="B105" s="10" t="s">
        <v>298</v>
      </c>
      <c r="C105" s="10" t="s">
        <v>299</v>
      </c>
      <c r="D105" s="15">
        <v>403</v>
      </c>
      <c r="E105" s="12" t="s">
        <v>79</v>
      </c>
      <c r="F105" s="14"/>
      <c r="G105" s="16">
        <f t="shared" si="3"/>
        <v>0</v>
      </c>
    </row>
    <row r="106" spans="1:7" ht="20.25" customHeight="1" x14ac:dyDescent="0.25">
      <c r="A106" s="9" t="s">
        <v>319</v>
      </c>
      <c r="B106" s="10" t="s">
        <v>106</v>
      </c>
      <c r="C106" s="10" t="s">
        <v>107</v>
      </c>
      <c r="D106" s="15">
        <v>61</v>
      </c>
      <c r="E106" s="12" t="s">
        <v>79</v>
      </c>
      <c r="F106" s="14"/>
      <c r="G106" s="16">
        <f t="shared" si="3"/>
        <v>0</v>
      </c>
    </row>
    <row r="107" spans="1:7" ht="20.25" customHeight="1" x14ac:dyDescent="0.25">
      <c r="A107" s="9" t="s">
        <v>320</v>
      </c>
      <c r="B107" s="10" t="s">
        <v>321</v>
      </c>
      <c r="C107" s="10" t="s">
        <v>322</v>
      </c>
      <c r="D107" s="15">
        <v>2</v>
      </c>
      <c r="E107" s="12" t="s">
        <v>66</v>
      </c>
      <c r="F107" s="14"/>
      <c r="G107" s="16">
        <f t="shared" si="3"/>
        <v>0</v>
      </c>
    </row>
    <row r="108" spans="1:7" ht="20.25" customHeight="1" x14ac:dyDescent="0.25">
      <c r="A108" s="9" t="s">
        <v>323</v>
      </c>
      <c r="B108" s="10" t="s">
        <v>170</v>
      </c>
      <c r="C108" s="10" t="s">
        <v>171</v>
      </c>
      <c r="D108" s="15">
        <v>408</v>
      </c>
      <c r="E108" s="12" t="s">
        <v>55</v>
      </c>
      <c r="F108" s="14"/>
      <c r="G108" s="16">
        <f t="shared" si="3"/>
        <v>0</v>
      </c>
    </row>
    <row r="109" spans="1:7" ht="20.25" customHeight="1" x14ac:dyDescent="0.25">
      <c r="A109" s="9" t="s">
        <v>315</v>
      </c>
      <c r="B109" s="10"/>
      <c r="C109" s="10"/>
      <c r="D109" s="15"/>
      <c r="E109" s="18" t="s">
        <v>15</v>
      </c>
      <c r="F109" s="14"/>
      <c r="G109" s="13">
        <f>SUM(G104:G108)</f>
        <v>0</v>
      </c>
    </row>
    <row r="110" spans="1:7" ht="20.25" customHeight="1" x14ac:dyDescent="0.25">
      <c r="A110" s="9" t="s">
        <v>315</v>
      </c>
      <c r="B110" s="10"/>
      <c r="C110" s="10"/>
      <c r="D110" s="15"/>
      <c r="E110" s="12"/>
      <c r="F110" s="14"/>
      <c r="G110" s="14"/>
    </row>
    <row r="111" spans="1:7" ht="20.25" customHeight="1" x14ac:dyDescent="0.25">
      <c r="A111" s="9" t="s">
        <v>315</v>
      </c>
      <c r="B111" s="10"/>
      <c r="C111" s="17" t="s">
        <v>324</v>
      </c>
      <c r="D111" s="15"/>
      <c r="E111" s="12"/>
      <c r="F111" s="14"/>
      <c r="G111" s="14"/>
    </row>
    <row r="112" spans="1:7" ht="20.25" customHeight="1" x14ac:dyDescent="0.25">
      <c r="A112" s="9" t="s">
        <v>325</v>
      </c>
      <c r="B112" s="10" t="s">
        <v>294</v>
      </c>
      <c r="C112" s="10" t="s">
        <v>295</v>
      </c>
      <c r="D112" s="15">
        <v>358</v>
      </c>
      <c r="E112" s="12" t="s">
        <v>79</v>
      </c>
      <c r="F112" s="14"/>
      <c r="G112" s="16">
        <f t="shared" ref="G112:G117" si="4">+F112</f>
        <v>0</v>
      </c>
    </row>
    <row r="113" spans="1:10" ht="20.25" customHeight="1" x14ac:dyDescent="0.25">
      <c r="A113" s="9" t="s">
        <v>326</v>
      </c>
      <c r="B113" s="10" t="s">
        <v>298</v>
      </c>
      <c r="C113" s="10" t="s">
        <v>299</v>
      </c>
      <c r="D113" s="15">
        <v>100</v>
      </c>
      <c r="E113" s="12" t="s">
        <v>79</v>
      </c>
      <c r="F113" s="14"/>
      <c r="G113" s="16">
        <f t="shared" si="4"/>
        <v>0</v>
      </c>
    </row>
    <row r="114" spans="1:10" ht="20.25" customHeight="1" x14ac:dyDescent="0.25">
      <c r="A114" s="9" t="s">
        <v>327</v>
      </c>
      <c r="B114" s="10" t="s">
        <v>106</v>
      </c>
      <c r="C114" s="10" t="s">
        <v>107</v>
      </c>
      <c r="D114" s="15">
        <v>55</v>
      </c>
      <c r="E114" s="12" t="s">
        <v>79</v>
      </c>
      <c r="F114" s="14"/>
      <c r="G114" s="16">
        <f t="shared" si="4"/>
        <v>0</v>
      </c>
    </row>
    <row r="115" spans="1:10" ht="20.25" customHeight="1" x14ac:dyDescent="0.25">
      <c r="A115" s="9" t="s">
        <v>328</v>
      </c>
      <c r="B115" s="10" t="s">
        <v>329</v>
      </c>
      <c r="C115" s="10" t="s">
        <v>330</v>
      </c>
      <c r="D115" s="15">
        <v>1</v>
      </c>
      <c r="E115" s="12" t="s">
        <v>66</v>
      </c>
      <c r="F115" s="14"/>
      <c r="G115" s="16">
        <f t="shared" si="4"/>
        <v>0</v>
      </c>
    </row>
    <row r="116" spans="1:10" ht="20.25" customHeight="1" x14ac:dyDescent="0.25">
      <c r="A116" s="9" t="s">
        <v>331</v>
      </c>
      <c r="B116" s="10" t="s">
        <v>332</v>
      </c>
      <c r="C116" s="10" t="s">
        <v>333</v>
      </c>
      <c r="D116" s="15">
        <v>1</v>
      </c>
      <c r="E116" s="12" t="s">
        <v>66</v>
      </c>
      <c r="F116" s="14"/>
      <c r="G116" s="16">
        <f t="shared" si="4"/>
        <v>0</v>
      </c>
    </row>
    <row r="117" spans="1:10" ht="20.25" customHeight="1" x14ac:dyDescent="0.25">
      <c r="A117" s="9" t="s">
        <v>334</v>
      </c>
      <c r="B117" s="10" t="s">
        <v>335</v>
      </c>
      <c r="C117" s="10" t="s">
        <v>336</v>
      </c>
      <c r="D117" s="15">
        <v>68</v>
      </c>
      <c r="E117" s="12" t="s">
        <v>55</v>
      </c>
      <c r="F117" s="14"/>
      <c r="G117" s="16">
        <f t="shared" si="4"/>
        <v>0</v>
      </c>
    </row>
    <row r="118" spans="1:10" ht="20.25" customHeight="1" x14ac:dyDescent="0.25">
      <c r="A118" s="9" t="s">
        <v>315</v>
      </c>
      <c r="B118" s="10"/>
      <c r="C118" s="10"/>
      <c r="D118" s="15"/>
      <c r="E118" s="18" t="s">
        <v>16</v>
      </c>
      <c r="F118" s="14"/>
      <c r="G118" s="13">
        <f>SUM(G112:G117)</f>
        <v>0</v>
      </c>
      <c r="J118" s="19"/>
    </row>
    <row r="119" spans="1:10" ht="20.25" customHeight="1" x14ac:dyDescent="0.25">
      <c r="A119" s="9" t="s">
        <v>315</v>
      </c>
      <c r="B119" s="10"/>
      <c r="C119" s="10"/>
      <c r="D119" s="15"/>
      <c r="E119" s="12"/>
      <c r="F119" s="14"/>
      <c r="G119" s="14"/>
    </row>
    <row r="120" spans="1:10" ht="20.25" customHeight="1" x14ac:dyDescent="0.25">
      <c r="A120" s="9" t="s">
        <v>315</v>
      </c>
      <c r="B120" s="10"/>
      <c r="C120" s="17" t="s">
        <v>337</v>
      </c>
      <c r="D120" s="15"/>
      <c r="E120" s="12"/>
      <c r="F120" s="14"/>
      <c r="G120" s="14"/>
    </row>
    <row r="121" spans="1:10" ht="20.25" customHeight="1" x14ac:dyDescent="0.25">
      <c r="A121" s="9" t="s">
        <v>338</v>
      </c>
      <c r="B121" s="10" t="s">
        <v>294</v>
      </c>
      <c r="C121" s="10" t="s">
        <v>295</v>
      </c>
      <c r="D121" s="15">
        <v>424</v>
      </c>
      <c r="E121" s="12" t="s">
        <v>79</v>
      </c>
      <c r="F121" s="14"/>
      <c r="G121" s="16">
        <f t="shared" ref="G121:G125" si="5">+F121</f>
        <v>0</v>
      </c>
    </row>
    <row r="122" spans="1:10" ht="20.25" customHeight="1" x14ac:dyDescent="0.25">
      <c r="A122" s="9" t="s">
        <v>339</v>
      </c>
      <c r="B122" s="10" t="s">
        <v>298</v>
      </c>
      <c r="C122" s="10" t="s">
        <v>299</v>
      </c>
      <c r="D122" s="15">
        <v>170</v>
      </c>
      <c r="E122" s="12" t="s">
        <v>79</v>
      </c>
      <c r="F122" s="14"/>
      <c r="G122" s="16">
        <f t="shared" si="5"/>
        <v>0</v>
      </c>
    </row>
    <row r="123" spans="1:10" ht="20.25" customHeight="1" x14ac:dyDescent="0.25">
      <c r="A123" s="9" t="s">
        <v>340</v>
      </c>
      <c r="B123" s="10" t="s">
        <v>106</v>
      </c>
      <c r="C123" s="10" t="s">
        <v>107</v>
      </c>
      <c r="D123" s="15">
        <v>79</v>
      </c>
      <c r="E123" s="12" t="s">
        <v>79</v>
      </c>
      <c r="F123" s="14"/>
      <c r="G123" s="16">
        <f t="shared" si="5"/>
        <v>0</v>
      </c>
    </row>
    <row r="124" spans="1:10" ht="20.25" customHeight="1" x14ac:dyDescent="0.25">
      <c r="A124" s="9" t="s">
        <v>341</v>
      </c>
      <c r="B124" s="10" t="s">
        <v>342</v>
      </c>
      <c r="C124" s="10" t="s">
        <v>343</v>
      </c>
      <c r="D124" s="15">
        <v>2</v>
      </c>
      <c r="E124" s="12" t="s">
        <v>66</v>
      </c>
      <c r="F124" s="14"/>
      <c r="G124" s="16">
        <f t="shared" si="5"/>
        <v>0</v>
      </c>
    </row>
    <row r="125" spans="1:10" ht="20.25" customHeight="1" x14ac:dyDescent="0.25">
      <c r="A125" s="9" t="s">
        <v>344</v>
      </c>
      <c r="B125" s="10" t="s">
        <v>170</v>
      </c>
      <c r="C125" s="10" t="s">
        <v>171</v>
      </c>
      <c r="D125" s="15">
        <v>544</v>
      </c>
      <c r="E125" s="12" t="s">
        <v>55</v>
      </c>
      <c r="F125" s="14"/>
      <c r="G125" s="16">
        <f t="shared" si="5"/>
        <v>0</v>
      </c>
    </row>
    <row r="126" spans="1:10" ht="20.25" customHeight="1" x14ac:dyDescent="0.25">
      <c r="A126" s="9"/>
      <c r="B126" s="10"/>
      <c r="C126" s="10"/>
      <c r="D126" s="15"/>
      <c r="E126" s="18" t="s">
        <v>17</v>
      </c>
      <c r="F126" s="14"/>
      <c r="G126" s="13">
        <f>SUM(G121:G125)</f>
        <v>0</v>
      </c>
    </row>
    <row r="127" spans="1:10" ht="20.25" customHeight="1" x14ac:dyDescent="0.25">
      <c r="A127" s="9"/>
      <c r="B127" s="10"/>
      <c r="C127" s="10"/>
      <c r="D127" s="15"/>
      <c r="E127" s="18"/>
      <c r="F127" s="14"/>
      <c r="G127" s="14"/>
    </row>
    <row r="128" spans="1:10" ht="20.25" customHeight="1" x14ac:dyDescent="0.25">
      <c r="E128" s="20" t="s">
        <v>18</v>
      </c>
      <c r="F128" s="53">
        <f>+G126+G118+G109+G101+G89</f>
        <v>500000</v>
      </c>
      <c r="G128" s="54"/>
    </row>
    <row r="129" spans="1:7" ht="20.25" customHeight="1" x14ac:dyDescent="0.25">
      <c r="B129" s="20" t="s">
        <v>19</v>
      </c>
      <c r="C129" s="14"/>
      <c r="E129" s="21" t="s">
        <v>20</v>
      </c>
      <c r="F129" s="55">
        <f>ROUND(F128*0.06,2)</f>
        <v>30000</v>
      </c>
      <c r="G129" s="56"/>
    </row>
    <row r="130" spans="1:7" ht="20.25" customHeight="1" x14ac:dyDescent="0.3">
      <c r="B130" s="20" t="s">
        <v>21</v>
      </c>
      <c r="C130" s="22"/>
      <c r="E130" s="23" t="s">
        <v>22</v>
      </c>
      <c r="F130" s="55">
        <f>+F129+F128</f>
        <v>530000</v>
      </c>
      <c r="G130" s="56"/>
    </row>
    <row r="131" spans="1:7" ht="20.25" customHeight="1" x14ac:dyDescent="0.25"/>
    <row r="132" spans="1:7" ht="13" x14ac:dyDescent="0.3">
      <c r="A132" s="24" t="s">
        <v>23</v>
      </c>
    </row>
    <row r="134" spans="1:7" ht="72" customHeight="1" x14ac:dyDescent="0.3">
      <c r="A134" s="50" t="s">
        <v>24</v>
      </c>
      <c r="B134" s="50"/>
      <c r="C134" s="50"/>
      <c r="D134" s="50"/>
      <c r="E134" s="50"/>
      <c r="F134" s="50"/>
      <c r="G134" s="50"/>
    </row>
  </sheetData>
  <mergeCells count="6">
    <mergeCell ref="A134:G134"/>
    <mergeCell ref="A1:G1"/>
    <mergeCell ref="A2:G2"/>
    <mergeCell ref="F128:G128"/>
    <mergeCell ref="F129:G129"/>
    <mergeCell ref="F130:G130"/>
  </mergeCells>
  <pageMargins left="0.7" right="0.7" top="0.33" bottom="0.32" header="0.3" footer="0.14000000000000001"/>
  <pageSetup scale="68" fitToHeight="5" orientation="portrait" horizontalDpi="1200" verticalDpi="1200" r:id="rId1"/>
  <headerFooter>
    <oddFooter xml:space="preserve">&amp;CBID SCH ADD 1 - PAGE A&amp;P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E846-5D73-4136-873B-E6824F97F8DD}">
  <sheetPr>
    <pageSetUpPr fitToPage="1"/>
  </sheetPr>
  <dimension ref="A1:J70"/>
  <sheetViews>
    <sheetView topLeftCell="A48" workbookViewId="0">
      <selection activeCell="F65" sqref="F65:G65"/>
    </sheetView>
  </sheetViews>
  <sheetFormatPr defaultRowHeight="12.5" x14ac:dyDescent="0.25"/>
  <cols>
    <col min="1" max="1" width="6" customWidth="1"/>
    <col min="2" max="2" width="12.81640625" customWidth="1"/>
    <col min="3" max="3" width="50.54296875" customWidth="1"/>
    <col min="4" max="4" width="16.81640625" customWidth="1"/>
    <col min="5" max="5" width="12" customWidth="1"/>
    <col min="6" max="6" width="17.7265625" customWidth="1"/>
    <col min="7" max="7" width="18.453125" customWidth="1"/>
    <col min="8" max="8" width="8.7265625" customWidth="1"/>
    <col min="9" max="9" width="13.81640625" bestFit="1" customWidth="1"/>
    <col min="10" max="10" width="11.1796875" bestFit="1" customWidth="1"/>
  </cols>
  <sheetData>
    <row r="1" spans="1:7" ht="30.75" customHeight="1" x14ac:dyDescent="0.4">
      <c r="A1" s="51" t="s">
        <v>460</v>
      </c>
      <c r="B1" s="51"/>
      <c r="C1" s="51"/>
      <c r="D1" s="51"/>
      <c r="E1" s="51"/>
      <c r="F1" s="51"/>
      <c r="G1" s="51"/>
    </row>
    <row r="2" spans="1:7" ht="32.25" customHeight="1" x14ac:dyDescent="0.35">
      <c r="A2" s="52" t="s">
        <v>0</v>
      </c>
      <c r="B2" s="52"/>
      <c r="C2" s="52"/>
      <c r="D2" s="52"/>
      <c r="E2" s="52"/>
      <c r="F2" s="52"/>
      <c r="G2" s="52"/>
    </row>
    <row r="3" spans="1:7" ht="46.5" customHeight="1" x14ac:dyDescent="0.25">
      <c r="G3" s="1"/>
    </row>
    <row r="4" spans="1:7" ht="29.25" customHeight="1" x14ac:dyDescent="0.3">
      <c r="A4" s="2"/>
      <c r="B4" s="3" t="s">
        <v>1</v>
      </c>
      <c r="C4" s="4" t="s">
        <v>25</v>
      </c>
      <c r="D4" s="4"/>
      <c r="F4" s="3" t="s">
        <v>3</v>
      </c>
      <c r="G4" s="5"/>
    </row>
    <row r="5" spans="1:7" ht="25.5" customHeight="1" x14ac:dyDescent="0.3">
      <c r="A5" s="2"/>
      <c r="B5" s="3" t="s">
        <v>4</v>
      </c>
      <c r="C5" s="6" t="s">
        <v>26</v>
      </c>
      <c r="D5" s="6"/>
      <c r="E5" s="2"/>
      <c r="F5" s="7"/>
      <c r="G5" s="2"/>
    </row>
    <row r="7" spans="1:7" ht="39" x14ac:dyDescent="0.25">
      <c r="A7" s="8" t="s">
        <v>6</v>
      </c>
      <c r="B7" s="8" t="s">
        <v>7</v>
      </c>
      <c r="C7" s="8" t="s">
        <v>8</v>
      </c>
      <c r="D7" s="8" t="s">
        <v>9</v>
      </c>
      <c r="E7" s="8" t="s">
        <v>10</v>
      </c>
      <c r="F7" s="8" t="s">
        <v>11</v>
      </c>
      <c r="G7" s="8" t="s">
        <v>12</v>
      </c>
    </row>
    <row r="8" spans="1:7" ht="20.25" customHeight="1" x14ac:dyDescent="0.25">
      <c r="A8" s="9" t="s">
        <v>345</v>
      </c>
      <c r="B8" s="10" t="s">
        <v>41</v>
      </c>
      <c r="C8" s="10" t="s">
        <v>42</v>
      </c>
      <c r="D8" s="11" t="s">
        <v>43</v>
      </c>
      <c r="E8" s="12" t="s">
        <v>44</v>
      </c>
      <c r="F8" s="13">
        <v>150000</v>
      </c>
      <c r="G8" s="13">
        <v>150000</v>
      </c>
    </row>
    <row r="9" spans="1:7" ht="20.25" customHeight="1" x14ac:dyDescent="0.25">
      <c r="A9" s="9" t="s">
        <v>346</v>
      </c>
      <c r="B9" s="10" t="s">
        <v>46</v>
      </c>
      <c r="C9" s="10" t="s">
        <v>47</v>
      </c>
      <c r="D9" s="11" t="s">
        <v>43</v>
      </c>
      <c r="E9" s="12" t="s">
        <v>44</v>
      </c>
      <c r="F9" s="14"/>
      <c r="G9" s="16">
        <f>+F9</f>
        <v>0</v>
      </c>
    </row>
    <row r="10" spans="1:7" ht="20.25" customHeight="1" x14ac:dyDescent="0.25">
      <c r="A10" s="9" t="s">
        <v>347</v>
      </c>
      <c r="B10" s="10" t="s">
        <v>49</v>
      </c>
      <c r="C10" s="10" t="s">
        <v>50</v>
      </c>
      <c r="D10" s="11" t="s">
        <v>43</v>
      </c>
      <c r="E10" s="12" t="s">
        <v>44</v>
      </c>
      <c r="F10" s="14"/>
      <c r="G10" s="16">
        <f>+F10</f>
        <v>0</v>
      </c>
    </row>
    <row r="11" spans="1:7" ht="20.25" customHeight="1" x14ac:dyDescent="0.25">
      <c r="A11" s="9" t="s">
        <v>348</v>
      </c>
      <c r="B11" s="47">
        <v>1</v>
      </c>
      <c r="C11" s="10"/>
      <c r="D11" s="11"/>
      <c r="E11" s="12"/>
      <c r="F11" s="14"/>
      <c r="G11" s="16"/>
    </row>
    <row r="12" spans="1:7" ht="20.25" customHeight="1" x14ac:dyDescent="0.25">
      <c r="A12" s="9" t="s">
        <v>349</v>
      </c>
      <c r="B12" s="10" t="s">
        <v>53</v>
      </c>
      <c r="C12" s="10" t="s">
        <v>54</v>
      </c>
      <c r="D12" s="11">
        <v>470</v>
      </c>
      <c r="E12" s="12" t="s">
        <v>55</v>
      </c>
      <c r="F12" s="14"/>
      <c r="G12" s="16">
        <f>+F12*D12</f>
        <v>0</v>
      </c>
    </row>
    <row r="13" spans="1:7" ht="20.25" customHeight="1" x14ac:dyDescent="0.25">
      <c r="A13" s="9" t="s">
        <v>350</v>
      </c>
      <c r="B13" s="10" t="s">
        <v>57</v>
      </c>
      <c r="C13" s="10" t="s">
        <v>58</v>
      </c>
      <c r="D13" s="11">
        <v>10</v>
      </c>
      <c r="E13" s="12" t="s">
        <v>59</v>
      </c>
      <c r="F13" s="14"/>
      <c r="G13" s="16">
        <f t="shared" ref="G13:G48" si="0">+F13*D13</f>
        <v>0</v>
      </c>
    </row>
    <row r="14" spans="1:7" ht="20.25" customHeight="1" x14ac:dyDescent="0.25">
      <c r="A14" s="9" t="s">
        <v>351</v>
      </c>
      <c r="B14" s="10" t="s">
        <v>61</v>
      </c>
      <c r="C14" s="10" t="s">
        <v>62</v>
      </c>
      <c r="D14" s="11">
        <v>8</v>
      </c>
      <c r="E14" s="12" t="s">
        <v>59</v>
      </c>
      <c r="F14" s="14"/>
      <c r="G14" s="16">
        <f t="shared" si="0"/>
        <v>0</v>
      </c>
    </row>
    <row r="15" spans="1:7" ht="20.25" customHeight="1" x14ac:dyDescent="0.25">
      <c r="A15" s="9" t="s">
        <v>352</v>
      </c>
      <c r="B15" s="10" t="s">
        <v>74</v>
      </c>
      <c r="C15" s="10" t="s">
        <v>75</v>
      </c>
      <c r="D15" s="11">
        <v>1</v>
      </c>
      <c r="E15" s="12" t="s">
        <v>44</v>
      </c>
      <c r="F15" s="14"/>
      <c r="G15" s="16">
        <f t="shared" si="0"/>
        <v>0</v>
      </c>
    </row>
    <row r="16" spans="1:7" ht="20.25" customHeight="1" x14ac:dyDescent="0.25">
      <c r="A16" s="9" t="s">
        <v>353</v>
      </c>
      <c r="B16" s="10" t="s">
        <v>77</v>
      </c>
      <c r="C16" s="10" t="s">
        <v>78</v>
      </c>
      <c r="D16" s="11">
        <v>1000</v>
      </c>
      <c r="E16" s="12" t="s">
        <v>79</v>
      </c>
      <c r="F16" s="14"/>
      <c r="G16" s="16">
        <f t="shared" si="0"/>
        <v>0</v>
      </c>
    </row>
    <row r="17" spans="1:7" ht="20.25" customHeight="1" x14ac:dyDescent="0.25">
      <c r="A17" s="9" t="s">
        <v>354</v>
      </c>
      <c r="B17" s="10" t="s">
        <v>81</v>
      </c>
      <c r="C17" s="10" t="s">
        <v>82</v>
      </c>
      <c r="D17" s="11">
        <v>5000</v>
      </c>
      <c r="E17" s="12" t="s">
        <v>79</v>
      </c>
      <c r="F17" s="14"/>
      <c r="G17" s="16">
        <f t="shared" si="0"/>
        <v>0</v>
      </c>
    </row>
    <row r="18" spans="1:7" ht="20.25" customHeight="1" x14ac:dyDescent="0.25">
      <c r="A18" s="9" t="s">
        <v>355</v>
      </c>
      <c r="B18" s="10" t="s">
        <v>84</v>
      </c>
      <c r="C18" s="10" t="s">
        <v>85</v>
      </c>
      <c r="D18" s="11">
        <v>12000</v>
      </c>
      <c r="E18" s="12" t="s">
        <v>79</v>
      </c>
      <c r="F18" s="14"/>
      <c r="G18" s="16">
        <f t="shared" si="0"/>
        <v>0</v>
      </c>
    </row>
    <row r="19" spans="1:7" ht="20.25" customHeight="1" x14ac:dyDescent="0.25">
      <c r="A19" s="9" t="s">
        <v>356</v>
      </c>
      <c r="B19" s="10" t="s">
        <v>87</v>
      </c>
      <c r="C19" s="10" t="s">
        <v>88</v>
      </c>
      <c r="D19" s="11">
        <v>1900</v>
      </c>
      <c r="E19" s="12" t="s">
        <v>79</v>
      </c>
      <c r="F19" s="14"/>
      <c r="G19" s="16">
        <f t="shared" si="0"/>
        <v>0</v>
      </c>
    </row>
    <row r="20" spans="1:7" ht="20.25" customHeight="1" x14ac:dyDescent="0.25">
      <c r="A20" s="9" t="s">
        <v>357</v>
      </c>
      <c r="B20" s="10" t="s">
        <v>99</v>
      </c>
      <c r="C20" s="10" t="s">
        <v>100</v>
      </c>
      <c r="D20" s="11">
        <v>8000</v>
      </c>
      <c r="E20" s="12" t="s">
        <v>101</v>
      </c>
      <c r="F20" s="14"/>
      <c r="G20" s="16">
        <f t="shared" si="0"/>
        <v>0</v>
      </c>
    </row>
    <row r="21" spans="1:7" ht="20.25" customHeight="1" x14ac:dyDescent="0.25">
      <c r="A21" s="9" t="s">
        <v>358</v>
      </c>
      <c r="B21" s="10" t="s">
        <v>103</v>
      </c>
      <c r="C21" s="10" t="s">
        <v>104</v>
      </c>
      <c r="D21" s="11">
        <v>8000</v>
      </c>
      <c r="E21" s="12" t="s">
        <v>101</v>
      </c>
      <c r="F21" s="14"/>
      <c r="G21" s="16">
        <f t="shared" si="0"/>
        <v>0</v>
      </c>
    </row>
    <row r="22" spans="1:7" ht="20.25" customHeight="1" x14ac:dyDescent="0.25">
      <c r="A22" s="9" t="s">
        <v>359</v>
      </c>
      <c r="B22" s="10" t="s">
        <v>106</v>
      </c>
      <c r="C22" s="10" t="s">
        <v>107</v>
      </c>
      <c r="D22" s="11">
        <v>100</v>
      </c>
      <c r="E22" s="12" t="s">
        <v>79</v>
      </c>
      <c r="F22" s="14"/>
      <c r="G22" s="16">
        <f t="shared" si="0"/>
        <v>0</v>
      </c>
    </row>
    <row r="23" spans="1:7" ht="20.25" customHeight="1" x14ac:dyDescent="0.25">
      <c r="A23" s="9" t="s">
        <v>360</v>
      </c>
      <c r="B23" s="10" t="s">
        <v>124</v>
      </c>
      <c r="C23" s="10" t="s">
        <v>125</v>
      </c>
      <c r="D23" s="11">
        <v>2000</v>
      </c>
      <c r="E23" s="12" t="s">
        <v>126</v>
      </c>
      <c r="F23" s="14"/>
      <c r="G23" s="16">
        <f t="shared" si="0"/>
        <v>0</v>
      </c>
    </row>
    <row r="24" spans="1:7" ht="20.25" customHeight="1" x14ac:dyDescent="0.25">
      <c r="A24" s="9" t="s">
        <v>361</v>
      </c>
      <c r="B24" s="10" t="s">
        <v>128</v>
      </c>
      <c r="C24" s="10" t="s">
        <v>129</v>
      </c>
      <c r="D24" s="11">
        <v>1000</v>
      </c>
      <c r="E24" s="12" t="s">
        <v>126</v>
      </c>
      <c r="F24" s="14"/>
      <c r="G24" s="16">
        <f t="shared" si="0"/>
        <v>0</v>
      </c>
    </row>
    <row r="25" spans="1:7" ht="20.25" customHeight="1" x14ac:dyDescent="0.25">
      <c r="A25" s="9" t="s">
        <v>362</v>
      </c>
      <c r="B25" s="10" t="s">
        <v>131</v>
      </c>
      <c r="C25" s="10" t="s">
        <v>132</v>
      </c>
      <c r="D25" s="11">
        <v>60</v>
      </c>
      <c r="E25" s="12" t="s">
        <v>126</v>
      </c>
      <c r="F25" s="14"/>
      <c r="G25" s="16">
        <f t="shared" si="0"/>
        <v>0</v>
      </c>
    </row>
    <row r="26" spans="1:7" ht="20.25" customHeight="1" x14ac:dyDescent="0.25">
      <c r="A26" s="9" t="s">
        <v>363</v>
      </c>
      <c r="B26" s="10" t="s">
        <v>134</v>
      </c>
      <c r="C26" s="10" t="s">
        <v>135</v>
      </c>
      <c r="D26" s="11">
        <v>10</v>
      </c>
      <c r="E26" s="12" t="s">
        <v>126</v>
      </c>
      <c r="F26" s="14"/>
      <c r="G26" s="16">
        <f t="shared" si="0"/>
        <v>0</v>
      </c>
    </row>
    <row r="27" spans="1:7" ht="20.25" customHeight="1" x14ac:dyDescent="0.25">
      <c r="A27" s="9" t="s">
        <v>364</v>
      </c>
      <c r="B27" s="10" t="s">
        <v>146</v>
      </c>
      <c r="C27" s="10" t="s">
        <v>147</v>
      </c>
      <c r="D27" s="11">
        <v>6</v>
      </c>
      <c r="E27" s="12" t="s">
        <v>66</v>
      </c>
      <c r="F27" s="14"/>
      <c r="G27" s="16">
        <f t="shared" si="0"/>
        <v>0</v>
      </c>
    </row>
    <row r="28" spans="1:7" ht="20.25" customHeight="1" x14ac:dyDescent="0.25">
      <c r="A28" s="9" t="s">
        <v>365</v>
      </c>
      <c r="B28" s="10" t="s">
        <v>366</v>
      </c>
      <c r="C28" s="10" t="s">
        <v>367</v>
      </c>
      <c r="D28" s="11">
        <v>6</v>
      </c>
      <c r="E28" s="12" t="s">
        <v>66</v>
      </c>
      <c r="F28" s="14"/>
      <c r="G28" s="16">
        <f t="shared" si="0"/>
        <v>0</v>
      </c>
    </row>
    <row r="29" spans="1:7" ht="20.25" customHeight="1" x14ac:dyDescent="0.25">
      <c r="A29" s="9" t="s">
        <v>368</v>
      </c>
      <c r="B29" s="10" t="s">
        <v>176</v>
      </c>
      <c r="C29" s="10" t="s">
        <v>177</v>
      </c>
      <c r="D29" s="11">
        <v>198</v>
      </c>
      <c r="E29" s="12" t="s">
        <v>55</v>
      </c>
      <c r="F29" s="14"/>
      <c r="G29" s="16">
        <f t="shared" si="0"/>
        <v>0</v>
      </c>
    </row>
    <row r="30" spans="1:7" ht="20.25" customHeight="1" x14ac:dyDescent="0.25">
      <c r="A30" s="9" t="s">
        <v>369</v>
      </c>
      <c r="B30" s="10" t="s">
        <v>188</v>
      </c>
      <c r="C30" s="10" t="s">
        <v>189</v>
      </c>
      <c r="D30" s="11">
        <v>6</v>
      </c>
      <c r="E30" s="12" t="s">
        <v>66</v>
      </c>
      <c r="F30" s="14"/>
      <c r="G30" s="16">
        <f t="shared" si="0"/>
        <v>0</v>
      </c>
    </row>
    <row r="31" spans="1:7" ht="20.25" customHeight="1" x14ac:dyDescent="0.25">
      <c r="A31" s="9" t="s">
        <v>370</v>
      </c>
      <c r="B31" s="10" t="s">
        <v>200</v>
      </c>
      <c r="C31" s="10" t="s">
        <v>201</v>
      </c>
      <c r="D31" s="11">
        <v>1189</v>
      </c>
      <c r="E31" s="12" t="s">
        <v>55</v>
      </c>
      <c r="F31" s="14"/>
      <c r="G31" s="16">
        <f t="shared" si="0"/>
        <v>0</v>
      </c>
    </row>
    <row r="32" spans="1:7" ht="20.25" customHeight="1" x14ac:dyDescent="0.25">
      <c r="A32" s="9" t="s">
        <v>371</v>
      </c>
      <c r="B32" s="10" t="s">
        <v>372</v>
      </c>
      <c r="C32" s="10" t="s">
        <v>373</v>
      </c>
      <c r="D32" s="11">
        <v>220</v>
      </c>
      <c r="E32" s="12" t="s">
        <v>55</v>
      </c>
      <c r="F32" s="14"/>
      <c r="G32" s="16">
        <f t="shared" si="0"/>
        <v>0</v>
      </c>
    </row>
    <row r="33" spans="1:7" ht="20.25" customHeight="1" x14ac:dyDescent="0.25">
      <c r="A33" s="9" t="s">
        <v>374</v>
      </c>
      <c r="B33" s="10" t="s">
        <v>218</v>
      </c>
      <c r="C33" s="10" t="s">
        <v>219</v>
      </c>
      <c r="D33" s="11">
        <v>3</v>
      </c>
      <c r="E33" s="12" t="s">
        <v>66</v>
      </c>
      <c r="F33" s="14"/>
      <c r="G33" s="16">
        <f t="shared" si="0"/>
        <v>0</v>
      </c>
    </row>
    <row r="34" spans="1:7" ht="20.25" customHeight="1" x14ac:dyDescent="0.25">
      <c r="A34" s="9" t="s">
        <v>375</v>
      </c>
      <c r="B34" s="10" t="s">
        <v>221</v>
      </c>
      <c r="C34" s="10" t="s">
        <v>222</v>
      </c>
      <c r="D34" s="11">
        <v>3600</v>
      </c>
      <c r="E34" s="12" t="s">
        <v>55</v>
      </c>
      <c r="F34" s="14"/>
      <c r="G34" s="16">
        <f t="shared" si="0"/>
        <v>0</v>
      </c>
    </row>
    <row r="35" spans="1:7" ht="20.25" customHeight="1" x14ac:dyDescent="0.25">
      <c r="A35" s="9" t="s">
        <v>376</v>
      </c>
      <c r="B35" s="10" t="s">
        <v>224</v>
      </c>
      <c r="C35" s="10" t="s">
        <v>225</v>
      </c>
      <c r="D35" s="11">
        <v>2</v>
      </c>
      <c r="E35" s="12" t="s">
        <v>66</v>
      </c>
      <c r="F35" s="14"/>
      <c r="G35" s="16">
        <f t="shared" si="0"/>
        <v>0</v>
      </c>
    </row>
    <row r="36" spans="1:7" ht="20.25" customHeight="1" x14ac:dyDescent="0.25">
      <c r="A36" s="9" t="s">
        <v>377</v>
      </c>
      <c r="B36" s="10" t="s">
        <v>233</v>
      </c>
      <c r="C36" s="10" t="s">
        <v>234</v>
      </c>
      <c r="D36" s="11">
        <v>1</v>
      </c>
      <c r="E36" s="12" t="s">
        <v>66</v>
      </c>
      <c r="F36" s="14"/>
      <c r="G36" s="16">
        <f t="shared" si="0"/>
        <v>0</v>
      </c>
    </row>
    <row r="37" spans="1:7" ht="20.25" customHeight="1" x14ac:dyDescent="0.25">
      <c r="A37" s="9" t="s">
        <v>378</v>
      </c>
      <c r="B37" s="10" t="s">
        <v>236</v>
      </c>
      <c r="C37" s="10" t="s">
        <v>237</v>
      </c>
      <c r="D37" s="11">
        <v>16</v>
      </c>
      <c r="E37" s="12" t="s">
        <v>66</v>
      </c>
      <c r="F37" s="14"/>
      <c r="G37" s="16">
        <f t="shared" si="0"/>
        <v>0</v>
      </c>
    </row>
    <row r="38" spans="1:7" ht="20.25" customHeight="1" x14ac:dyDescent="0.25">
      <c r="A38" s="9" t="s">
        <v>379</v>
      </c>
      <c r="B38" s="10" t="s">
        <v>239</v>
      </c>
      <c r="C38" s="10" t="s">
        <v>240</v>
      </c>
      <c r="D38" s="11">
        <v>16</v>
      </c>
      <c r="E38" s="12" t="s">
        <v>66</v>
      </c>
      <c r="F38" s="14"/>
      <c r="G38" s="16">
        <f t="shared" si="0"/>
        <v>0</v>
      </c>
    </row>
    <row r="39" spans="1:7" ht="20.25" customHeight="1" x14ac:dyDescent="0.25">
      <c r="A39" s="9" t="s">
        <v>380</v>
      </c>
      <c r="B39" s="10" t="s">
        <v>242</v>
      </c>
      <c r="C39" s="10" t="s">
        <v>243</v>
      </c>
      <c r="D39" s="11">
        <v>6</v>
      </c>
      <c r="E39" s="12" t="s">
        <v>66</v>
      </c>
      <c r="F39" s="14"/>
      <c r="G39" s="16">
        <f t="shared" si="0"/>
        <v>0</v>
      </c>
    </row>
    <row r="40" spans="1:7" ht="20.25" customHeight="1" x14ac:dyDescent="0.25">
      <c r="A40" s="9" t="s">
        <v>381</v>
      </c>
      <c r="B40" s="10" t="s">
        <v>245</v>
      </c>
      <c r="C40" s="10" t="s">
        <v>246</v>
      </c>
      <c r="D40" s="11">
        <v>10</v>
      </c>
      <c r="E40" s="12" t="s">
        <v>59</v>
      </c>
      <c r="F40" s="14"/>
      <c r="G40" s="16">
        <f t="shared" si="0"/>
        <v>0</v>
      </c>
    </row>
    <row r="41" spans="1:7" ht="20.25" customHeight="1" x14ac:dyDescent="0.25">
      <c r="A41" s="9" t="s">
        <v>382</v>
      </c>
      <c r="B41" s="10" t="s">
        <v>251</v>
      </c>
      <c r="C41" s="10" t="s">
        <v>252</v>
      </c>
      <c r="D41" s="11">
        <v>14</v>
      </c>
      <c r="E41" s="12" t="s">
        <v>66</v>
      </c>
      <c r="F41" s="14"/>
      <c r="G41" s="16">
        <f t="shared" si="0"/>
        <v>0</v>
      </c>
    </row>
    <row r="42" spans="1:7" ht="20.25" customHeight="1" x14ac:dyDescent="0.25">
      <c r="A42" s="9" t="s">
        <v>383</v>
      </c>
      <c r="B42" s="10" t="s">
        <v>254</v>
      </c>
      <c r="C42" s="10" t="s">
        <v>255</v>
      </c>
      <c r="D42" s="11">
        <v>8</v>
      </c>
      <c r="E42" s="12" t="s">
        <v>66</v>
      </c>
      <c r="F42" s="14"/>
      <c r="G42" s="16">
        <f t="shared" si="0"/>
        <v>0</v>
      </c>
    </row>
    <row r="43" spans="1:7" ht="20.25" customHeight="1" x14ac:dyDescent="0.25">
      <c r="A43" s="9" t="s">
        <v>384</v>
      </c>
      <c r="B43" s="10" t="s">
        <v>257</v>
      </c>
      <c r="C43" s="10" t="s">
        <v>258</v>
      </c>
      <c r="D43" s="11">
        <v>14</v>
      </c>
      <c r="E43" s="12" t="s">
        <v>66</v>
      </c>
      <c r="F43" s="14"/>
      <c r="G43" s="16">
        <f t="shared" si="0"/>
        <v>0</v>
      </c>
    </row>
    <row r="44" spans="1:7" ht="20.25" customHeight="1" x14ac:dyDescent="0.25">
      <c r="A44" s="9" t="s">
        <v>385</v>
      </c>
      <c r="B44" s="10" t="s">
        <v>266</v>
      </c>
      <c r="C44" s="10" t="s">
        <v>267</v>
      </c>
      <c r="D44" s="11">
        <v>7200</v>
      </c>
      <c r="E44" s="12" t="s">
        <v>55</v>
      </c>
      <c r="F44" s="14"/>
      <c r="G44" s="16">
        <f t="shared" si="0"/>
        <v>0</v>
      </c>
    </row>
    <row r="45" spans="1:7" ht="20.25" customHeight="1" x14ac:dyDescent="0.25">
      <c r="A45" s="9" t="s">
        <v>386</v>
      </c>
      <c r="B45" s="10" t="s">
        <v>272</v>
      </c>
      <c r="C45" s="10" t="s">
        <v>273</v>
      </c>
      <c r="D45" s="11">
        <v>7200</v>
      </c>
      <c r="E45" s="12" t="s">
        <v>55</v>
      </c>
      <c r="F45" s="14"/>
      <c r="G45" s="16">
        <f t="shared" si="0"/>
        <v>0</v>
      </c>
    </row>
    <row r="46" spans="1:7" ht="20.25" customHeight="1" x14ac:dyDescent="0.25">
      <c r="A46" s="9" t="s">
        <v>387</v>
      </c>
      <c r="B46" s="10" t="s">
        <v>278</v>
      </c>
      <c r="C46" s="10" t="s">
        <v>279</v>
      </c>
      <c r="D46" s="11">
        <v>100</v>
      </c>
      <c r="E46" s="12" t="s">
        <v>55</v>
      </c>
      <c r="F46" s="14"/>
      <c r="G46" s="16">
        <f t="shared" si="0"/>
        <v>0</v>
      </c>
    </row>
    <row r="47" spans="1:7" ht="20.25" customHeight="1" x14ac:dyDescent="0.25">
      <c r="A47" s="9" t="s">
        <v>388</v>
      </c>
      <c r="B47" s="10" t="s">
        <v>281</v>
      </c>
      <c r="C47" s="10" t="s">
        <v>282</v>
      </c>
      <c r="D47" s="11" t="s">
        <v>43</v>
      </c>
      <c r="E47" s="12" t="s">
        <v>44</v>
      </c>
      <c r="F47" s="14"/>
      <c r="G47" s="16">
        <f>+F47</f>
        <v>0</v>
      </c>
    </row>
    <row r="48" spans="1:7" ht="20.25" customHeight="1" x14ac:dyDescent="0.25">
      <c r="A48" s="9" t="s">
        <v>389</v>
      </c>
      <c r="B48" s="10" t="s">
        <v>284</v>
      </c>
      <c r="C48" s="10" t="s">
        <v>285</v>
      </c>
      <c r="D48" s="11">
        <v>640</v>
      </c>
      <c r="E48" s="12" t="s">
        <v>286</v>
      </c>
      <c r="F48" s="14"/>
      <c r="G48" s="16">
        <f t="shared" si="0"/>
        <v>0</v>
      </c>
    </row>
    <row r="49" spans="1:10" ht="20.25" customHeight="1" x14ac:dyDescent="0.25">
      <c r="A49" s="9"/>
      <c r="B49" s="10"/>
      <c r="C49" s="14"/>
      <c r="D49" s="11"/>
      <c r="E49" s="18" t="s">
        <v>13</v>
      </c>
      <c r="F49" s="14"/>
      <c r="G49" s="13">
        <f>SUM(G8:G48)</f>
        <v>150000</v>
      </c>
      <c r="I49" s="19"/>
      <c r="J49" s="19"/>
    </row>
    <row r="50" spans="1:10" ht="20.25" customHeight="1" x14ac:dyDescent="0.25">
      <c r="A50" s="9"/>
      <c r="B50" s="10"/>
      <c r="C50" s="10"/>
      <c r="D50" s="11" t="s">
        <v>290</v>
      </c>
      <c r="E50" s="12"/>
      <c r="F50" s="14"/>
      <c r="G50" s="14"/>
    </row>
    <row r="51" spans="1:10" ht="20.25" customHeight="1" x14ac:dyDescent="0.25">
      <c r="A51" s="9"/>
      <c r="B51" s="25"/>
      <c r="C51" s="25" t="s">
        <v>390</v>
      </c>
      <c r="D51" s="9"/>
      <c r="E51" s="9"/>
      <c r="F51" s="14"/>
      <c r="G51" s="14"/>
    </row>
    <row r="52" spans="1:10" ht="20.25" customHeight="1" x14ac:dyDescent="0.25">
      <c r="A52" s="9" t="s">
        <v>391</v>
      </c>
      <c r="B52" s="9" t="s">
        <v>87</v>
      </c>
      <c r="C52" s="26" t="s">
        <v>88</v>
      </c>
      <c r="D52" s="9">
        <v>1563</v>
      </c>
      <c r="E52" s="9" t="s">
        <v>79</v>
      </c>
      <c r="F52" s="14"/>
      <c r="G52" s="16">
        <f t="shared" ref="G52:G61" si="1">+F52*D52</f>
        <v>0</v>
      </c>
    </row>
    <row r="53" spans="1:10" ht="20.25" customHeight="1" x14ac:dyDescent="0.25">
      <c r="A53" s="9" t="s">
        <v>392</v>
      </c>
      <c r="B53" s="9" t="s">
        <v>294</v>
      </c>
      <c r="C53" s="26" t="s">
        <v>295</v>
      </c>
      <c r="D53" s="9">
        <v>301</v>
      </c>
      <c r="E53" s="9" t="s">
        <v>79</v>
      </c>
      <c r="F53" s="14"/>
      <c r="G53" s="16">
        <f t="shared" si="1"/>
        <v>0</v>
      </c>
    </row>
    <row r="54" spans="1:10" ht="20.25" customHeight="1" x14ac:dyDescent="0.25">
      <c r="A54" s="9" t="s">
        <v>393</v>
      </c>
      <c r="B54" s="9" t="s">
        <v>298</v>
      </c>
      <c r="C54" s="26" t="s">
        <v>299</v>
      </c>
      <c r="D54" s="9">
        <v>1963</v>
      </c>
      <c r="E54" s="9" t="s">
        <v>79</v>
      </c>
      <c r="F54" s="14"/>
      <c r="G54" s="16">
        <f t="shared" si="1"/>
        <v>0</v>
      </c>
    </row>
    <row r="55" spans="1:10" ht="20.25" customHeight="1" x14ac:dyDescent="0.25">
      <c r="A55" s="9" t="s">
        <v>394</v>
      </c>
      <c r="B55" s="9" t="s">
        <v>301</v>
      </c>
      <c r="C55" s="26" t="s">
        <v>302</v>
      </c>
      <c r="D55" s="9">
        <v>135</v>
      </c>
      <c r="E55" s="9" t="s">
        <v>79</v>
      </c>
      <c r="F55" s="14"/>
      <c r="G55" s="16">
        <f t="shared" si="1"/>
        <v>0</v>
      </c>
    </row>
    <row r="56" spans="1:10" ht="20.25" customHeight="1" x14ac:dyDescent="0.25">
      <c r="A56" s="9" t="s">
        <v>395</v>
      </c>
      <c r="B56" s="9" t="s">
        <v>115</v>
      </c>
      <c r="C56" s="26" t="s">
        <v>116</v>
      </c>
      <c r="D56" s="9">
        <v>3350</v>
      </c>
      <c r="E56" s="9" t="s">
        <v>79</v>
      </c>
      <c r="F56" s="14"/>
      <c r="G56" s="16">
        <f t="shared" si="1"/>
        <v>0</v>
      </c>
    </row>
    <row r="57" spans="1:10" ht="20.25" customHeight="1" x14ac:dyDescent="0.25">
      <c r="A57" s="9" t="s">
        <v>396</v>
      </c>
      <c r="B57" s="9" t="s">
        <v>397</v>
      </c>
      <c r="C57" s="26" t="s">
        <v>398</v>
      </c>
      <c r="D57" s="9">
        <v>1330</v>
      </c>
      <c r="E57" s="9" t="s">
        <v>55</v>
      </c>
      <c r="F57" s="14"/>
      <c r="G57" s="16">
        <f t="shared" si="1"/>
        <v>0</v>
      </c>
    </row>
    <row r="58" spans="1:10" ht="20.25" customHeight="1" x14ac:dyDescent="0.25">
      <c r="A58" s="9" t="s">
        <v>399</v>
      </c>
      <c r="B58" s="9" t="s">
        <v>400</v>
      </c>
      <c r="C58" s="26" t="s">
        <v>401</v>
      </c>
      <c r="D58" s="9">
        <v>3128</v>
      </c>
      <c r="E58" s="9" t="s">
        <v>55</v>
      </c>
      <c r="F58" s="14"/>
      <c r="G58" s="16">
        <f t="shared" si="1"/>
        <v>0</v>
      </c>
    </row>
    <row r="59" spans="1:10" ht="20.25" customHeight="1" x14ac:dyDescent="0.25">
      <c r="A59" s="9" t="s">
        <v>402</v>
      </c>
      <c r="B59" s="9" t="s">
        <v>403</v>
      </c>
      <c r="C59" s="26" t="s">
        <v>404</v>
      </c>
      <c r="D59" s="9">
        <v>1</v>
      </c>
      <c r="E59" s="9" t="s">
        <v>44</v>
      </c>
      <c r="F59" s="14"/>
      <c r="G59" s="16">
        <f t="shared" si="1"/>
        <v>0</v>
      </c>
    </row>
    <row r="60" spans="1:10" ht="20.25" customHeight="1" x14ac:dyDescent="0.25">
      <c r="A60" s="9" t="s">
        <v>405</v>
      </c>
      <c r="B60" s="9" t="s">
        <v>406</v>
      </c>
      <c r="C60" s="26" t="s">
        <v>407</v>
      </c>
      <c r="D60" s="9">
        <v>1</v>
      </c>
      <c r="E60" s="9" t="s">
        <v>44</v>
      </c>
      <c r="F60" s="14"/>
      <c r="G60" s="16">
        <f t="shared" si="1"/>
        <v>0</v>
      </c>
    </row>
    <row r="61" spans="1:10" ht="20.25" customHeight="1" x14ac:dyDescent="0.25">
      <c r="A61" s="9" t="s">
        <v>408</v>
      </c>
      <c r="B61" s="9" t="s">
        <v>409</v>
      </c>
      <c r="C61" s="26" t="s">
        <v>410</v>
      </c>
      <c r="D61" s="9">
        <v>1</v>
      </c>
      <c r="E61" s="9" t="s">
        <v>44</v>
      </c>
      <c r="F61" s="14"/>
      <c r="G61" s="16">
        <f t="shared" si="1"/>
        <v>0</v>
      </c>
    </row>
    <row r="62" spans="1:10" ht="20.25" customHeight="1" x14ac:dyDescent="0.25">
      <c r="A62" s="9"/>
      <c r="B62" s="9"/>
      <c r="C62" s="9"/>
      <c r="D62" s="9"/>
      <c r="E62" s="27" t="s">
        <v>27</v>
      </c>
      <c r="F62" s="14"/>
      <c r="G62" s="13">
        <f>SUM(G52:G61)</f>
        <v>0</v>
      </c>
    </row>
    <row r="63" spans="1:10" ht="20.25" customHeight="1" x14ac:dyDescent="0.25">
      <c r="A63" s="9"/>
      <c r="B63" s="9"/>
      <c r="C63" s="9"/>
      <c r="D63" s="9"/>
      <c r="E63" s="9"/>
      <c r="F63" s="14"/>
      <c r="G63" s="14"/>
    </row>
    <row r="64" spans="1:10" ht="20.25" customHeight="1" x14ac:dyDescent="0.25">
      <c r="E64" s="20" t="s">
        <v>18</v>
      </c>
      <c r="F64" s="57">
        <f>+G62+G49</f>
        <v>150000</v>
      </c>
      <c r="G64" s="58"/>
    </row>
    <row r="65" spans="1:7" ht="20.25" customHeight="1" x14ac:dyDescent="0.25">
      <c r="B65" s="20" t="s">
        <v>19</v>
      </c>
      <c r="C65" s="14"/>
      <c r="E65" s="21" t="s">
        <v>20</v>
      </c>
      <c r="F65" s="55">
        <f>ROUND(F64*0.06,2)</f>
        <v>9000</v>
      </c>
      <c r="G65" s="56"/>
    </row>
    <row r="66" spans="1:7" ht="20.25" customHeight="1" x14ac:dyDescent="0.3">
      <c r="B66" s="20" t="s">
        <v>21</v>
      </c>
      <c r="C66" s="22"/>
      <c r="E66" s="23" t="s">
        <v>28</v>
      </c>
      <c r="F66" s="57">
        <f>+F65+F64</f>
        <v>159000</v>
      </c>
      <c r="G66" s="58"/>
    </row>
    <row r="67" spans="1:7" ht="20.25" customHeight="1" x14ac:dyDescent="0.25"/>
    <row r="68" spans="1:7" ht="13" x14ac:dyDescent="0.3">
      <c r="A68" s="24" t="s">
        <v>23</v>
      </c>
    </row>
    <row r="70" spans="1:7" ht="78.5" customHeight="1" x14ac:dyDescent="0.3">
      <c r="A70" s="50" t="s">
        <v>29</v>
      </c>
      <c r="B70" s="50"/>
      <c r="C70" s="50"/>
      <c r="D70" s="50"/>
      <c r="E70" s="50"/>
      <c r="F70" s="50"/>
      <c r="G70" s="50"/>
    </row>
  </sheetData>
  <mergeCells count="6">
    <mergeCell ref="A70:G70"/>
    <mergeCell ref="A1:G1"/>
    <mergeCell ref="A2:G2"/>
    <mergeCell ref="F64:G64"/>
    <mergeCell ref="F65:G65"/>
    <mergeCell ref="F66:G66"/>
  </mergeCells>
  <pageMargins left="0.7" right="0.7" top="0.31" bottom="0.63" header="0.3" footer="0.3"/>
  <pageSetup scale="68" fitToHeight="0" orientation="portrait" horizontalDpi="1200" verticalDpi="1200" r:id="rId1"/>
  <headerFooter>
    <oddFooter xml:space="preserve">&amp;CBID SCH ADD 1 - PAGE B&amp;P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1FB2-D7A6-4842-9CFF-7ED1D42F11E9}">
  <sheetPr>
    <pageSetUpPr fitToPage="1"/>
  </sheetPr>
  <dimension ref="A1:H55"/>
  <sheetViews>
    <sheetView tabSelected="1" workbookViewId="0">
      <selection activeCell="C9" sqref="C9"/>
    </sheetView>
  </sheetViews>
  <sheetFormatPr defaultRowHeight="12.5" x14ac:dyDescent="0.25"/>
  <cols>
    <col min="1" max="1" width="6" customWidth="1"/>
    <col min="2" max="2" width="12.81640625" customWidth="1"/>
    <col min="3" max="3" width="50.54296875" customWidth="1"/>
    <col min="4" max="4" width="16.81640625" customWidth="1"/>
    <col min="5" max="5" width="12" customWidth="1"/>
    <col min="6" max="6" width="17.7265625" customWidth="1"/>
    <col min="7" max="7" width="18.453125" customWidth="1"/>
    <col min="8" max="8" width="8.7265625" customWidth="1"/>
  </cols>
  <sheetData>
    <row r="1" spans="1:7" ht="30.75" customHeight="1" x14ac:dyDescent="0.4">
      <c r="A1" s="51" t="s">
        <v>458</v>
      </c>
      <c r="B1" s="51"/>
      <c r="C1" s="51"/>
      <c r="D1" s="51"/>
      <c r="E1" s="51"/>
      <c r="F1" s="51"/>
      <c r="G1" s="51"/>
    </row>
    <row r="2" spans="1:7" ht="32.25" customHeight="1" x14ac:dyDescent="0.35">
      <c r="A2" s="52" t="s">
        <v>0</v>
      </c>
      <c r="B2" s="52"/>
      <c r="C2" s="52"/>
      <c r="D2" s="52"/>
      <c r="E2" s="52"/>
      <c r="F2" s="52"/>
      <c r="G2" s="52"/>
    </row>
    <row r="3" spans="1:7" ht="46.5" customHeight="1" x14ac:dyDescent="0.25">
      <c r="G3" s="1"/>
    </row>
    <row r="4" spans="1:7" ht="29.25" customHeight="1" x14ac:dyDescent="0.3">
      <c r="A4" s="2"/>
      <c r="B4" s="3" t="s">
        <v>1</v>
      </c>
      <c r="C4" s="4" t="s">
        <v>30</v>
      </c>
      <c r="D4" s="4"/>
      <c r="F4" s="3" t="s">
        <v>3</v>
      </c>
      <c r="G4" s="5"/>
    </row>
    <row r="5" spans="1:7" ht="25.5" customHeight="1" x14ac:dyDescent="0.3">
      <c r="A5" s="2"/>
      <c r="B5" s="3" t="s">
        <v>4</v>
      </c>
      <c r="C5" s="6" t="s">
        <v>31</v>
      </c>
      <c r="D5" s="6"/>
      <c r="E5" s="2"/>
      <c r="F5" s="7"/>
      <c r="G5" s="2"/>
    </row>
    <row r="7" spans="1:7" ht="37.5" x14ac:dyDescent="0.25">
      <c r="A7" s="28" t="s">
        <v>6</v>
      </c>
      <c r="B7" s="28" t="s">
        <v>7</v>
      </c>
      <c r="C7" s="28" t="s">
        <v>8</v>
      </c>
      <c r="D7" s="28" t="s">
        <v>9</v>
      </c>
      <c r="E7" s="28" t="s">
        <v>10</v>
      </c>
      <c r="F7" s="28" t="s">
        <v>11</v>
      </c>
      <c r="G7" s="28" t="s">
        <v>12</v>
      </c>
    </row>
    <row r="8" spans="1:7" ht="20.25" customHeight="1" x14ac:dyDescent="0.25">
      <c r="A8" s="9" t="s">
        <v>411</v>
      </c>
      <c r="B8" s="10" t="s">
        <v>41</v>
      </c>
      <c r="C8" s="10" t="s">
        <v>42</v>
      </c>
      <c r="D8" s="11" t="s">
        <v>43</v>
      </c>
      <c r="E8" s="12" t="s">
        <v>44</v>
      </c>
      <c r="F8" s="13">
        <v>25000</v>
      </c>
      <c r="G8" s="13">
        <v>25000</v>
      </c>
    </row>
    <row r="9" spans="1:7" ht="20.25" customHeight="1" x14ac:dyDescent="0.25">
      <c r="A9" s="9" t="s">
        <v>412</v>
      </c>
      <c r="B9" s="10" t="s">
        <v>46</v>
      </c>
      <c r="C9" s="10" t="s">
        <v>47</v>
      </c>
      <c r="D9" s="11" t="s">
        <v>43</v>
      </c>
      <c r="E9" s="12" t="s">
        <v>44</v>
      </c>
      <c r="F9" s="14"/>
      <c r="G9" s="16">
        <f>+F9</f>
        <v>0</v>
      </c>
    </row>
    <row r="10" spans="1:7" ht="20.25" customHeight="1" x14ac:dyDescent="0.25">
      <c r="A10" s="9" t="s">
        <v>413</v>
      </c>
      <c r="B10" s="10" t="s">
        <v>49</v>
      </c>
      <c r="C10" s="10" t="s">
        <v>50</v>
      </c>
      <c r="D10" s="11" t="s">
        <v>43</v>
      </c>
      <c r="E10" s="12" t="s">
        <v>44</v>
      </c>
      <c r="F10" s="14"/>
      <c r="G10" s="16">
        <f>+F10</f>
        <v>0</v>
      </c>
    </row>
    <row r="11" spans="1:7" ht="20.25" customHeight="1" x14ac:dyDescent="0.25">
      <c r="A11" s="9" t="s">
        <v>414</v>
      </c>
      <c r="B11" s="47">
        <v>1</v>
      </c>
      <c r="C11" s="10"/>
      <c r="D11" s="11"/>
      <c r="E11" s="12"/>
      <c r="F11" s="14"/>
      <c r="G11" s="16"/>
    </row>
    <row r="12" spans="1:7" ht="20.25" customHeight="1" x14ac:dyDescent="0.25">
      <c r="A12" s="9" t="s">
        <v>415</v>
      </c>
      <c r="B12" s="10" t="s">
        <v>57</v>
      </c>
      <c r="C12" s="10" t="s">
        <v>58</v>
      </c>
      <c r="D12" s="11">
        <v>2</v>
      </c>
      <c r="E12" s="12" t="s">
        <v>59</v>
      </c>
      <c r="F12" s="14"/>
      <c r="G12" s="16">
        <f>+F12*D12</f>
        <v>0</v>
      </c>
    </row>
    <row r="13" spans="1:7" ht="20.25" customHeight="1" x14ac:dyDescent="0.25">
      <c r="A13" s="9" t="s">
        <v>416</v>
      </c>
      <c r="B13" s="10" t="s">
        <v>61</v>
      </c>
      <c r="C13" s="10" t="s">
        <v>62</v>
      </c>
      <c r="D13" s="11">
        <v>3</v>
      </c>
      <c r="E13" s="12" t="s">
        <v>59</v>
      </c>
      <c r="F13" s="14"/>
      <c r="G13" s="16">
        <f t="shared" ref="G13:G40" si="0">+F13*D13</f>
        <v>0</v>
      </c>
    </row>
    <row r="14" spans="1:7" ht="20.25" customHeight="1" x14ac:dyDescent="0.25">
      <c r="A14" s="9" t="s">
        <v>417</v>
      </c>
      <c r="B14" s="10" t="s">
        <v>71</v>
      </c>
      <c r="C14" s="10" t="s">
        <v>72</v>
      </c>
      <c r="D14" s="11">
        <v>130</v>
      </c>
      <c r="E14" s="12" t="s">
        <v>55</v>
      </c>
      <c r="F14" s="14"/>
      <c r="G14" s="16">
        <f t="shared" si="0"/>
        <v>0</v>
      </c>
    </row>
    <row r="15" spans="1:7" ht="20.25" customHeight="1" x14ac:dyDescent="0.25">
      <c r="A15" s="9" t="s">
        <v>418</v>
      </c>
      <c r="B15" s="10" t="s">
        <v>74</v>
      </c>
      <c r="C15" s="10" t="s">
        <v>75</v>
      </c>
      <c r="D15" s="11">
        <v>1</v>
      </c>
      <c r="E15" s="12" t="s">
        <v>44</v>
      </c>
      <c r="F15" s="14"/>
      <c r="G15" s="16">
        <f t="shared" si="0"/>
        <v>0</v>
      </c>
    </row>
    <row r="16" spans="1:7" ht="20.25" customHeight="1" x14ac:dyDescent="0.25">
      <c r="A16" s="9" t="s">
        <v>419</v>
      </c>
      <c r="B16" s="10" t="s">
        <v>77</v>
      </c>
      <c r="C16" s="10" t="s">
        <v>78</v>
      </c>
      <c r="D16" s="11">
        <v>4000</v>
      </c>
      <c r="E16" s="12" t="s">
        <v>79</v>
      </c>
      <c r="F16" s="14"/>
      <c r="G16" s="16">
        <f t="shared" si="0"/>
        <v>0</v>
      </c>
    </row>
    <row r="17" spans="1:7" ht="20.25" customHeight="1" x14ac:dyDescent="0.25">
      <c r="A17" s="9" t="s">
        <v>420</v>
      </c>
      <c r="B17" s="10" t="s">
        <v>103</v>
      </c>
      <c r="C17" s="10" t="s">
        <v>104</v>
      </c>
      <c r="D17" s="11">
        <v>5000</v>
      </c>
      <c r="E17" s="12" t="s">
        <v>101</v>
      </c>
      <c r="F17" s="14"/>
      <c r="G17" s="16">
        <f t="shared" si="0"/>
        <v>0</v>
      </c>
    </row>
    <row r="18" spans="1:7" ht="20.25" customHeight="1" x14ac:dyDescent="0.25">
      <c r="A18" s="9" t="s">
        <v>421</v>
      </c>
      <c r="B18" s="10" t="s">
        <v>106</v>
      </c>
      <c r="C18" s="10" t="s">
        <v>107</v>
      </c>
      <c r="D18" s="11">
        <v>10</v>
      </c>
      <c r="E18" s="12" t="s">
        <v>79</v>
      </c>
      <c r="F18" s="14"/>
      <c r="G18" s="16">
        <f t="shared" si="0"/>
        <v>0</v>
      </c>
    </row>
    <row r="19" spans="1:7" ht="20.25" customHeight="1" x14ac:dyDescent="0.25">
      <c r="A19" s="9" t="s">
        <v>422</v>
      </c>
      <c r="B19" s="10" t="s">
        <v>115</v>
      </c>
      <c r="C19" s="10" t="s">
        <v>116</v>
      </c>
      <c r="D19" s="11">
        <v>50</v>
      </c>
      <c r="E19" s="12" t="s">
        <v>79</v>
      </c>
      <c r="F19" s="14"/>
      <c r="G19" s="16">
        <f t="shared" si="0"/>
        <v>0</v>
      </c>
    </row>
    <row r="20" spans="1:7" ht="20.25" customHeight="1" x14ac:dyDescent="0.25">
      <c r="A20" s="9" t="s">
        <v>423</v>
      </c>
      <c r="B20" s="10" t="s">
        <v>124</v>
      </c>
      <c r="C20" s="10" t="s">
        <v>125</v>
      </c>
      <c r="D20" s="11">
        <v>1000</v>
      </c>
      <c r="E20" s="12" t="s">
        <v>126</v>
      </c>
      <c r="F20" s="14"/>
      <c r="G20" s="16">
        <f t="shared" si="0"/>
        <v>0</v>
      </c>
    </row>
    <row r="21" spans="1:7" ht="20.25" customHeight="1" x14ac:dyDescent="0.25">
      <c r="A21" s="9" t="s">
        <v>424</v>
      </c>
      <c r="B21" s="10" t="s">
        <v>128</v>
      </c>
      <c r="C21" s="10" t="s">
        <v>129</v>
      </c>
      <c r="D21" s="11">
        <v>500</v>
      </c>
      <c r="E21" s="12" t="s">
        <v>126</v>
      </c>
      <c r="F21" s="14"/>
      <c r="G21" s="16">
        <f t="shared" si="0"/>
        <v>0</v>
      </c>
    </row>
    <row r="22" spans="1:7" ht="20.25" customHeight="1" x14ac:dyDescent="0.25">
      <c r="A22" s="9" t="s">
        <v>425</v>
      </c>
      <c r="B22" s="10" t="s">
        <v>131</v>
      </c>
      <c r="C22" s="10" t="s">
        <v>132</v>
      </c>
      <c r="D22" s="11">
        <v>30</v>
      </c>
      <c r="E22" s="12" t="s">
        <v>126</v>
      </c>
      <c r="F22" s="14"/>
      <c r="G22" s="16">
        <f t="shared" si="0"/>
        <v>0</v>
      </c>
    </row>
    <row r="23" spans="1:7" ht="20.25" customHeight="1" x14ac:dyDescent="0.25">
      <c r="A23" s="9" t="s">
        <v>426</v>
      </c>
      <c r="B23" s="10" t="s">
        <v>134</v>
      </c>
      <c r="C23" s="10" t="s">
        <v>135</v>
      </c>
      <c r="D23" s="11">
        <v>10</v>
      </c>
      <c r="E23" s="12" t="s">
        <v>126</v>
      </c>
      <c r="F23" s="14"/>
      <c r="G23" s="16">
        <f t="shared" si="0"/>
        <v>0</v>
      </c>
    </row>
    <row r="24" spans="1:7" ht="20.25" customHeight="1" x14ac:dyDescent="0.25">
      <c r="A24" s="9" t="s">
        <v>427</v>
      </c>
      <c r="B24" s="10" t="s">
        <v>161</v>
      </c>
      <c r="C24" s="10" t="s">
        <v>162</v>
      </c>
      <c r="D24" s="11">
        <v>130</v>
      </c>
      <c r="E24" s="12" t="s">
        <v>55</v>
      </c>
      <c r="F24" s="14"/>
      <c r="G24" s="16">
        <f t="shared" si="0"/>
        <v>0</v>
      </c>
    </row>
    <row r="25" spans="1:7" ht="20.25" customHeight="1" x14ac:dyDescent="0.25">
      <c r="A25" s="9" t="s">
        <v>428</v>
      </c>
      <c r="B25" s="10" t="s">
        <v>179</v>
      </c>
      <c r="C25" s="10" t="s">
        <v>180</v>
      </c>
      <c r="D25" s="11">
        <v>2</v>
      </c>
      <c r="E25" s="12" t="s">
        <v>66</v>
      </c>
      <c r="F25" s="14"/>
      <c r="G25" s="16">
        <f t="shared" si="0"/>
        <v>0</v>
      </c>
    </row>
    <row r="26" spans="1:7" ht="20.25" customHeight="1" x14ac:dyDescent="0.25">
      <c r="A26" s="9" t="s">
        <v>429</v>
      </c>
      <c r="B26" s="10" t="s">
        <v>430</v>
      </c>
      <c r="C26" s="10" t="s">
        <v>431</v>
      </c>
      <c r="D26" s="11">
        <v>382</v>
      </c>
      <c r="E26" s="12" t="s">
        <v>55</v>
      </c>
      <c r="F26" s="14"/>
      <c r="G26" s="16">
        <f t="shared" si="0"/>
        <v>0</v>
      </c>
    </row>
    <row r="27" spans="1:7" ht="20.25" customHeight="1" x14ac:dyDescent="0.25">
      <c r="A27" s="9" t="s">
        <v>432</v>
      </c>
      <c r="B27" s="10" t="s">
        <v>433</v>
      </c>
      <c r="C27" s="10" t="s">
        <v>434</v>
      </c>
      <c r="D27" s="11">
        <v>360</v>
      </c>
      <c r="E27" s="12" t="s">
        <v>55</v>
      </c>
      <c r="F27" s="14"/>
      <c r="G27" s="16">
        <f t="shared" si="0"/>
        <v>0</v>
      </c>
    </row>
    <row r="28" spans="1:7" ht="20.25" customHeight="1" x14ac:dyDescent="0.25">
      <c r="A28" s="9" t="s">
        <v>435</v>
      </c>
      <c r="B28" s="10" t="s">
        <v>194</v>
      </c>
      <c r="C28" s="10" t="s">
        <v>195</v>
      </c>
      <c r="D28" s="11">
        <v>235</v>
      </c>
      <c r="E28" s="12" t="s">
        <v>55</v>
      </c>
      <c r="F28" s="14"/>
      <c r="G28" s="16">
        <f t="shared" si="0"/>
        <v>0</v>
      </c>
    </row>
    <row r="29" spans="1:7" ht="20.25" customHeight="1" x14ac:dyDescent="0.25">
      <c r="A29" s="9" t="s">
        <v>436</v>
      </c>
      <c r="B29" s="10" t="s">
        <v>212</v>
      </c>
      <c r="C29" s="10" t="s">
        <v>213</v>
      </c>
      <c r="D29" s="11">
        <v>3</v>
      </c>
      <c r="E29" s="12" t="s">
        <v>66</v>
      </c>
      <c r="F29" s="14"/>
      <c r="G29" s="16">
        <f t="shared" si="0"/>
        <v>0</v>
      </c>
    </row>
    <row r="30" spans="1:7" ht="20.25" customHeight="1" x14ac:dyDescent="0.25">
      <c r="A30" s="9" t="s">
        <v>437</v>
      </c>
      <c r="B30" s="10" t="s">
        <v>438</v>
      </c>
      <c r="C30" s="10" t="s">
        <v>439</v>
      </c>
      <c r="D30" s="11">
        <v>200</v>
      </c>
      <c r="E30" s="12" t="s">
        <v>55</v>
      </c>
      <c r="F30" s="14"/>
      <c r="G30" s="16">
        <f t="shared" si="0"/>
        <v>0</v>
      </c>
    </row>
    <row r="31" spans="1:7" ht="20.25" customHeight="1" x14ac:dyDescent="0.25">
      <c r="A31" s="9" t="s">
        <v>440</v>
      </c>
      <c r="B31" s="10" t="s">
        <v>441</v>
      </c>
      <c r="C31" s="10" t="s">
        <v>442</v>
      </c>
      <c r="D31" s="11">
        <v>2</v>
      </c>
      <c r="E31" s="12" t="s">
        <v>66</v>
      </c>
      <c r="F31" s="14"/>
      <c r="G31" s="16">
        <f t="shared" si="0"/>
        <v>0</v>
      </c>
    </row>
    <row r="32" spans="1:7" ht="20.25" customHeight="1" x14ac:dyDescent="0.25">
      <c r="A32" s="9" t="s">
        <v>443</v>
      </c>
      <c r="B32" s="10" t="s">
        <v>242</v>
      </c>
      <c r="C32" s="10" t="s">
        <v>243</v>
      </c>
      <c r="D32" s="11">
        <v>2</v>
      </c>
      <c r="E32" s="12" t="s">
        <v>66</v>
      </c>
      <c r="F32" s="14"/>
      <c r="G32" s="16">
        <f t="shared" si="0"/>
        <v>0</v>
      </c>
    </row>
    <row r="33" spans="1:8" ht="20.25" customHeight="1" x14ac:dyDescent="0.25">
      <c r="A33" s="9" t="s">
        <v>444</v>
      </c>
      <c r="B33" s="10" t="s">
        <v>245</v>
      </c>
      <c r="C33" s="10" t="s">
        <v>246</v>
      </c>
      <c r="D33" s="11">
        <v>2</v>
      </c>
      <c r="E33" s="12" t="s">
        <v>59</v>
      </c>
      <c r="F33" s="14"/>
      <c r="G33" s="16">
        <f t="shared" si="0"/>
        <v>0</v>
      </c>
    </row>
    <row r="34" spans="1:8" ht="20.25" customHeight="1" x14ac:dyDescent="0.25">
      <c r="A34" s="9" t="s">
        <v>445</v>
      </c>
      <c r="B34" s="10" t="s">
        <v>251</v>
      </c>
      <c r="C34" s="10" t="s">
        <v>252</v>
      </c>
      <c r="D34" s="11">
        <v>5</v>
      </c>
      <c r="E34" s="12" t="s">
        <v>66</v>
      </c>
      <c r="F34" s="14"/>
      <c r="G34" s="16">
        <f t="shared" si="0"/>
        <v>0</v>
      </c>
    </row>
    <row r="35" spans="1:8" ht="20.25" customHeight="1" x14ac:dyDescent="0.25">
      <c r="A35" s="9" t="s">
        <v>446</v>
      </c>
      <c r="B35" s="10" t="s">
        <v>266</v>
      </c>
      <c r="C35" s="10" t="s">
        <v>267</v>
      </c>
      <c r="D35" s="11">
        <v>700</v>
      </c>
      <c r="E35" s="12" t="s">
        <v>55</v>
      </c>
      <c r="F35" s="14"/>
      <c r="G35" s="16">
        <f t="shared" si="0"/>
        <v>0</v>
      </c>
    </row>
    <row r="36" spans="1:8" ht="20.25" customHeight="1" x14ac:dyDescent="0.25">
      <c r="A36" s="9" t="s">
        <v>447</v>
      </c>
      <c r="B36" s="10" t="s">
        <v>272</v>
      </c>
      <c r="C36" s="10" t="s">
        <v>273</v>
      </c>
      <c r="D36" s="11">
        <v>700</v>
      </c>
      <c r="E36" s="12" t="s">
        <v>55</v>
      </c>
      <c r="F36" s="14"/>
      <c r="G36" s="16">
        <f t="shared" si="0"/>
        <v>0</v>
      </c>
    </row>
    <row r="37" spans="1:8" ht="20.25" customHeight="1" x14ac:dyDescent="0.25">
      <c r="A37" s="9" t="s">
        <v>448</v>
      </c>
      <c r="B37" s="10" t="s">
        <v>278</v>
      </c>
      <c r="C37" s="10" t="s">
        <v>279</v>
      </c>
      <c r="D37" s="11">
        <v>100</v>
      </c>
      <c r="E37" s="12" t="s">
        <v>55</v>
      </c>
      <c r="F37" s="14"/>
      <c r="G37" s="16">
        <f t="shared" si="0"/>
        <v>0</v>
      </c>
    </row>
    <row r="38" spans="1:8" ht="20.25" customHeight="1" x14ac:dyDescent="0.25">
      <c r="A38" s="9" t="s">
        <v>449</v>
      </c>
      <c r="B38" s="10" t="s">
        <v>450</v>
      </c>
      <c r="C38" s="10" t="s">
        <v>451</v>
      </c>
      <c r="D38" s="11">
        <v>3</v>
      </c>
      <c r="E38" s="12" t="s">
        <v>66</v>
      </c>
      <c r="F38" s="14"/>
      <c r="G38" s="16">
        <f t="shared" si="0"/>
        <v>0</v>
      </c>
    </row>
    <row r="39" spans="1:8" ht="20.25" customHeight="1" x14ac:dyDescent="0.25">
      <c r="A39" s="9" t="s">
        <v>452</v>
      </c>
      <c r="B39" s="10" t="s">
        <v>281</v>
      </c>
      <c r="C39" s="10" t="s">
        <v>282</v>
      </c>
      <c r="D39" s="11" t="s">
        <v>43</v>
      </c>
      <c r="E39" s="12" t="s">
        <v>44</v>
      </c>
      <c r="F39" s="14"/>
      <c r="G39" s="16">
        <f>+F39</f>
        <v>0</v>
      </c>
    </row>
    <row r="40" spans="1:8" ht="20.25" customHeight="1" x14ac:dyDescent="0.25">
      <c r="A40" s="9" t="s">
        <v>453</v>
      </c>
      <c r="B40" s="10" t="s">
        <v>284</v>
      </c>
      <c r="C40" s="10" t="s">
        <v>285</v>
      </c>
      <c r="D40" s="11">
        <v>320</v>
      </c>
      <c r="E40" s="12" t="s">
        <v>286</v>
      </c>
      <c r="F40" s="14"/>
      <c r="G40" s="16">
        <f t="shared" si="0"/>
        <v>0</v>
      </c>
    </row>
    <row r="41" spans="1:8" ht="20.25" customHeight="1" x14ac:dyDescent="0.25">
      <c r="A41" s="9" t="s">
        <v>454</v>
      </c>
      <c r="B41" s="10" t="s">
        <v>455</v>
      </c>
      <c r="C41" s="10" t="s">
        <v>456</v>
      </c>
      <c r="D41" s="11">
        <v>1</v>
      </c>
      <c r="E41" s="12" t="s">
        <v>457</v>
      </c>
      <c r="F41" s="16">
        <v>30000</v>
      </c>
      <c r="G41" s="16">
        <v>30000</v>
      </c>
    </row>
    <row r="42" spans="1:8" ht="20.25" customHeight="1" x14ac:dyDescent="0.25">
      <c r="A42" s="9"/>
      <c r="B42" s="10"/>
      <c r="C42" s="10"/>
      <c r="D42" s="11"/>
      <c r="E42" s="12"/>
      <c r="F42" s="14"/>
      <c r="G42" s="14"/>
    </row>
    <row r="43" spans="1:8" ht="20.25" customHeight="1" x14ac:dyDescent="0.25">
      <c r="E43" s="21" t="s">
        <v>32</v>
      </c>
      <c r="F43" s="14"/>
      <c r="G43" s="13">
        <f>SUM(G8:G41)</f>
        <v>55000</v>
      </c>
    </row>
    <row r="44" spans="1:8" ht="20.25" customHeight="1" x14ac:dyDescent="0.25">
      <c r="B44" s="20" t="s">
        <v>19</v>
      </c>
      <c r="C44" s="14"/>
      <c r="E44" s="21" t="s">
        <v>20</v>
      </c>
      <c r="F44" s="14"/>
      <c r="G44" s="38">
        <f>ROUND(G43*0.06,2)</f>
        <v>3300</v>
      </c>
    </row>
    <row r="45" spans="1:8" ht="20.25" customHeight="1" thickBot="1" x14ac:dyDescent="0.35">
      <c r="B45" s="20" t="s">
        <v>21</v>
      </c>
      <c r="C45" s="29"/>
      <c r="E45" s="23" t="s">
        <v>33</v>
      </c>
      <c r="F45" s="33"/>
      <c r="G45" s="37">
        <f>+G44+G43</f>
        <v>58300</v>
      </c>
    </row>
    <row r="46" spans="1:8" ht="20.25" customHeight="1" x14ac:dyDescent="0.25">
      <c r="A46" s="39"/>
      <c r="B46" s="40"/>
      <c r="C46" s="40"/>
      <c r="D46" s="40"/>
      <c r="E46" s="40"/>
      <c r="F46" s="40"/>
      <c r="G46" s="41"/>
    </row>
    <row r="47" spans="1:8" ht="20.25" customHeight="1" x14ac:dyDescent="0.3">
      <c r="A47" s="42"/>
      <c r="B47" s="30"/>
      <c r="C47" s="31" t="s">
        <v>34</v>
      </c>
      <c r="D47" s="30"/>
      <c r="E47" s="30"/>
      <c r="F47" s="30"/>
      <c r="G47" s="43"/>
    </row>
    <row r="48" spans="1:8" ht="20.25" customHeight="1" x14ac:dyDescent="0.25">
      <c r="A48" s="42"/>
      <c r="B48" s="30"/>
      <c r="C48" s="14" t="s">
        <v>35</v>
      </c>
      <c r="D48" s="30"/>
      <c r="E48" s="30"/>
      <c r="F48" s="13"/>
      <c r="G48" s="44" cm="1">
        <f t="array" ref="G48:H48">+'BidSch-A'!F130:G130</f>
        <v>530000</v>
      </c>
      <c r="H48">
        <v>0</v>
      </c>
    </row>
    <row r="49" spans="1:8" ht="20.25" customHeight="1" x14ac:dyDescent="0.25">
      <c r="A49" s="42"/>
      <c r="B49" s="30"/>
      <c r="C49" s="14" t="s">
        <v>36</v>
      </c>
      <c r="D49" s="30"/>
      <c r="E49" s="30"/>
      <c r="F49" s="14"/>
      <c r="G49" s="44" cm="1">
        <f t="array" ref="G49:H49">+'BidSch-B'!F66:G66</f>
        <v>159000</v>
      </c>
      <c r="H49">
        <v>0</v>
      </c>
    </row>
    <row r="50" spans="1:8" ht="20.25" customHeight="1" thickBot="1" x14ac:dyDescent="0.3">
      <c r="A50" s="45"/>
      <c r="B50" s="32"/>
      <c r="C50" s="33" t="s">
        <v>37</v>
      </c>
      <c r="D50" s="32"/>
      <c r="E50" s="32"/>
      <c r="F50" s="33"/>
      <c r="G50" s="46">
        <f>+G45</f>
        <v>58300</v>
      </c>
    </row>
    <row r="51" spans="1:8" ht="20.25" customHeight="1" thickBot="1" x14ac:dyDescent="0.35">
      <c r="A51" s="34"/>
      <c r="B51" s="35"/>
      <c r="C51" s="36" t="s">
        <v>38</v>
      </c>
      <c r="D51" s="35"/>
      <c r="E51" s="35"/>
      <c r="F51" s="48">
        <f>SUM(G48:G50)</f>
        <v>747300</v>
      </c>
      <c r="G51" s="49"/>
    </row>
    <row r="52" spans="1:8" ht="20.25" customHeight="1" x14ac:dyDescent="0.25"/>
    <row r="53" spans="1:8" ht="13" x14ac:dyDescent="0.3">
      <c r="A53" s="24" t="s">
        <v>23</v>
      </c>
    </row>
    <row r="55" spans="1:8" ht="78" customHeight="1" x14ac:dyDescent="0.3">
      <c r="A55" s="50" t="s">
        <v>39</v>
      </c>
      <c r="B55" s="50"/>
      <c r="C55" s="50"/>
      <c r="D55" s="50"/>
      <c r="E55" s="50"/>
      <c r="F55" s="50"/>
      <c r="G55" s="50"/>
    </row>
  </sheetData>
  <mergeCells count="4">
    <mergeCell ref="F51:G51"/>
    <mergeCell ref="A55:G55"/>
    <mergeCell ref="A1:G1"/>
    <mergeCell ref="A2:G2"/>
  </mergeCells>
  <pageMargins left="0.7" right="0.7" top="0.3" bottom="0.3" header="0.3" footer="0.14000000000000001"/>
  <pageSetup scale="68" fitToHeight="0" orientation="portrait" horizontalDpi="1200" verticalDpi="1200" r:id="rId1"/>
  <headerFooter>
    <oddFooter xml:space="preserve">&amp;CBID SCH ADD 1 - PAGE A&amp;P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899CE990D245AC4C96BA567AB243" ma:contentTypeVersion="28" ma:contentTypeDescription="Create a new document." ma:contentTypeScope="" ma:versionID="cdf541459dc7a1186816e3827e41b4db">
  <xsd:schema xmlns:xsd="http://www.w3.org/2001/XMLSchema" xmlns:xs="http://www.w3.org/2001/XMLSchema" xmlns:p="http://schemas.microsoft.com/office/2006/metadata/properties" xmlns:ns2="40d85284-2cbe-41aa-bbef-5f9017c11162" xmlns:ns3="137faed4-80bf-4974-9701-d2fe898cc848" targetNamespace="http://schemas.microsoft.com/office/2006/metadata/properties" ma:root="true" ma:fieldsID="4d0f7a25690e29d44697fca55761a82e" ns2:_="" ns3:_="">
    <xsd:import namespace="40d85284-2cbe-41aa-bbef-5f9017c11162"/>
    <xsd:import namespace="137faed4-80bf-4974-9701-d2fe898cc84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2:TaxCatchAll" minOccurs="0"/>
                <xsd:element ref="ns3:lcf76f155ced4ddcb4097134ff3c332f" minOccurs="0"/>
                <xsd:element ref="ns3:_x0031_" minOccurs="0"/>
                <xsd:element ref="ns3:MediaServiceObjectDetectorVersions" minOccurs="0"/>
                <xsd:element ref="ns3:MediaServiceSearchProperties" minOccurs="0"/>
                <xsd:element ref="ns3:MediaServiceBillingMetadata" minOccurs="0"/>
                <xsd:element ref="ns3:DibbleReviewDate" minOccurs="0"/>
                <xsd:element ref="ns3:Dibble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5284-2cbe-41aa-bbef-5f9017c1116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71446a8-78eb-4e4a-aae9-aa83b33d6fb5}" ma:internalName="TaxCatchAll" ma:showField="CatchAllData" ma:web="40d85284-2cbe-41aa-bbef-5f9017c1116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7faed4-80bf-4974-9701-d2fe898cc84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3be2862-c8b2-47cf-b09b-ca8f50ce5acd" ma:termSetId="09814cd3-568e-fe90-9814-8d621ff8fb84" ma:anchorId="fba54fb3-c3e1-fe81-a776-ca4b69148c4d" ma:open="true" ma:isKeyword="false">
      <xsd:complexType>
        <xsd:sequence>
          <xsd:element ref="pc:Terms" minOccurs="0" maxOccurs="1"/>
        </xsd:sequence>
      </xsd:complexType>
    </xsd:element>
    <xsd:element name="_x0031_" ma:index="24" nillable="true" ma:displayName="1" ma:format="Dropdown" ma:internalName="_x0031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DibbleReviewDate" ma:index="28" nillable="true" ma:displayName="Dibble Review Date" ma:format="DateOnly" ma:internalName="DibbleReviewDate">
      <xsd:simpleType>
        <xsd:restriction base="dms:DateTime"/>
      </xsd:simpleType>
    </xsd:element>
    <xsd:element name="DibbleComments" ma:index="29" nillable="true" ma:displayName="Dibble Comments" ma:format="Dropdown" ma:internalName="DibbleComment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ibbleComments xmlns="137faed4-80bf-4974-9701-d2fe898cc848" xsi:nil="true"/>
    <lcf76f155ced4ddcb4097134ff3c332f xmlns="137faed4-80bf-4974-9701-d2fe898cc848">
      <Terms xmlns="http://schemas.microsoft.com/office/infopath/2007/PartnerControls"/>
    </lcf76f155ced4ddcb4097134ff3c332f>
    <_x0031_ xmlns="137faed4-80bf-4974-9701-d2fe898cc848" xsi:nil="true"/>
    <DibbleReviewDate xmlns="137faed4-80bf-4974-9701-d2fe898cc848" xsi:nil="true"/>
    <TaxCatchAll xmlns="40d85284-2cbe-41aa-bbef-5f9017c11162" xsi:nil="true"/>
  </documentManagement>
</p:properties>
</file>

<file path=customXml/itemProps1.xml><?xml version="1.0" encoding="utf-8"?>
<ds:datastoreItem xmlns:ds="http://schemas.openxmlformats.org/officeDocument/2006/customXml" ds:itemID="{ABCB0AA0-4B37-4D6A-A4B8-1F89EB50A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85284-2cbe-41aa-bbef-5f9017c11162"/>
    <ds:schemaRef ds:uri="137faed4-80bf-4974-9701-d2fe898cc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3A9433-85E8-420A-B4C5-6FBF148E8E91}">
  <ds:schemaRefs>
    <ds:schemaRef ds:uri="http://schemas.microsoft.com/sharepoint/v3/contenttype/forms"/>
  </ds:schemaRefs>
</ds:datastoreItem>
</file>

<file path=customXml/itemProps3.xml><?xml version="1.0" encoding="utf-8"?>
<ds:datastoreItem xmlns:ds="http://schemas.openxmlformats.org/officeDocument/2006/customXml" ds:itemID="{3A39B0AB-CCB5-4F9D-88FD-6DE1D576910A}">
  <ds:schemaRefs>
    <ds:schemaRef ds:uri="http://schemas.microsoft.com/office/2006/metadata/properties"/>
    <ds:schemaRef ds:uri="http://schemas.microsoft.com/office/infopath/2007/PartnerControls"/>
    <ds:schemaRef ds:uri="137faed4-80bf-4974-9701-d2fe898cc848"/>
    <ds:schemaRef ds:uri="40d85284-2cbe-41aa-bbef-5f9017c111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BidSch-A</vt:lpstr>
      <vt:lpstr>BidSch-B</vt:lpstr>
      <vt:lpstr>BidSch-C</vt:lpstr>
      <vt:lpstr>'BidSch-A'!Print_Area</vt:lpstr>
      <vt:lpstr>'BidSch-B'!Print_Area</vt:lpstr>
      <vt:lpstr>'BidSch-C'!Print_Area</vt:lpstr>
      <vt:lpstr>'BidSch-A'!Print_Titles</vt:lpstr>
      <vt:lpstr>'BidSch-B'!Print_Titles</vt:lpstr>
      <vt:lpstr>'BidSch-C'!Print_Titles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Balch</dc:creator>
  <cp:lastModifiedBy>Drew Spear</cp:lastModifiedBy>
  <cp:lastPrinted>2026-04-30T02:29:30Z</cp:lastPrinted>
  <dcterms:created xsi:type="dcterms:W3CDTF">2026-04-16T17:23:10Z</dcterms:created>
  <dcterms:modified xsi:type="dcterms:W3CDTF">2026-04-30T02:29:42Z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0x010100C256899CE990D245AC4C96BA567AB243</vt:lpwstr>
  </property>
  <property fmtid="{D5CDD505-2E9C-101B-9397-08002B2CF9AE}" pid="3" name="MediaServiceImageTags">
    <vt:lpwstr/>
  </property>
</Properties>
</file>